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120" yWindow="-120" windowWidth="29040" windowHeight="1584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потр'!$M$18:$AD$36</definedName>
    <definedName name="checkCell_List06_13_double_date">'Форма 4.10.2 | Т-ТЭ | потр'!$AE$18:$AE$36</definedName>
    <definedName name="checkCell_List06_13_unique_t">'Форма 4.10.2 | Т-ТЭ | потр'!$M$18:$M$36</definedName>
    <definedName name="checkCell_List06_13_unique_t1">'Форма 4.10.2 | Т-ТЭ | потр'!$AF$18:$AF$36</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4.10.1'!$D$14:$L$35</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потр'!$O$18:$O$36</definedName>
    <definedName name="List06_13_MC2">'Форма 4.10.2 | Т-ТЭ | потр'!$AC$18:$AC$36</definedName>
    <definedName name="List06_13_note">'Форма 4.10.2 | Т-ТЭ | потр'!$AD$18:$AD$36</definedName>
    <definedName name="List06_13_Period">'Форма 4.10.2 | Т-ТЭ | потр'!$O$18:$U$36</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4.10.1'!$H$23:$I$35</definedName>
    <definedName name="List14_1_DPR">'Форма 4.10.1'!$K$21</definedName>
    <definedName name="List14_1_flagIPR">'Форма 4.10.1'!$J$15</definedName>
    <definedName name="List14_1_GroundMaterials_1">'Форма 4.10.1'!$K$15:$K$35</definedName>
    <definedName name="List14_1_hypIPR">'Форма 4.10.1'!$K$15</definedName>
    <definedName name="List14_1_method">'Форма 4.10.1'!$J$17:$J$19</definedName>
    <definedName name="List14_1_note">'Форма 4.10.1'!$L$14:$L$35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потр'!$K$18:$K$36</definedName>
    <definedName name="pDel_List06_13_2">'Форма 4.10.2 | Т-ТЭ | потр'!$J$18:$J$36</definedName>
    <definedName name="pDel_List06_13_3">'Форма 4.10.2 | Т-ТЭ | потр'!$I$18:$I$36</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4.10.1'!$C$31:$C$32</definedName>
    <definedName name="pDel_List14_1_4_2">'Форма 4.10.1'!$G$31:$G$32</definedName>
    <definedName name="pDel_List14_1_5">'Форма 4.10.1'!$C$34:$C$35</definedName>
    <definedName name="pDel_List14_1_5_2">'Форма 4.10.1'!$G$34:$G$35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потр'!$AC$13:$AC$36</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REESTR_ORG!$A$2:$J$208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J31" i="647" l="1"/>
  <c r="J34" i="647"/>
  <c r="A163"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2" i="612"/>
  <c r="A133" i="612"/>
  <c r="A135" i="612"/>
  <c r="A136" i="612"/>
  <c r="A137" i="612"/>
  <c r="A138" i="612"/>
  <c r="A139" i="612"/>
  <c r="A140" i="612"/>
  <c r="A141" i="612"/>
  <c r="A142" i="612"/>
  <c r="A144" i="612"/>
  <c r="A145" i="612"/>
  <c r="A147" i="612"/>
  <c r="A148" i="612"/>
  <c r="A149" i="612"/>
  <c r="A150" i="612"/>
  <c r="A151" i="612"/>
  <c r="A152" i="612"/>
  <c r="A153" i="612"/>
  <c r="A154" i="612"/>
  <c r="A155" i="612"/>
  <c r="A156" i="612"/>
  <c r="A157" i="612"/>
  <c r="A158" i="612"/>
  <c r="A160" i="612"/>
  <c r="A161" i="612"/>
  <c r="A162" i="612"/>
  <c r="J23" i="647" l="1"/>
  <c r="M8" i="642"/>
  <c r="O8" i="642"/>
  <c r="M9" i="642"/>
  <c r="O9" i="642"/>
  <c r="N17" i="642"/>
  <c r="O17" i="642" s="1"/>
  <c r="P17" i="642" s="1"/>
  <c r="Q17" i="642" s="1"/>
  <c r="R17" i="642" s="1"/>
  <c r="S17" i="642" s="1"/>
  <c r="U17" i="642" s="1"/>
  <c r="V17" i="642" s="1"/>
  <c r="W17" i="642" s="1"/>
  <c r="X17" i="642" s="1"/>
  <c r="Y17" i="642" s="1"/>
  <c r="Z17" i="642" s="1"/>
  <c r="AB17" i="642" s="1"/>
  <c r="AC17" i="642" s="1"/>
  <c r="AD17" i="642" s="1"/>
  <c r="L18" i="642"/>
  <c r="J24" i="647" l="1"/>
  <c r="A159" i="612" s="1"/>
  <c r="A96" i="612"/>
  <c r="O18" i="642"/>
  <c r="AG18" i="642"/>
  <c r="AG19" i="642"/>
  <c r="AG20" i="642"/>
  <c r="AG21" i="642"/>
  <c r="AG22" i="642"/>
  <c r="AG23" i="642"/>
  <c r="Q25" i="642"/>
  <c r="X25" i="642"/>
  <c r="AG24" i="642"/>
  <c r="AG25" i="642"/>
  <c r="AG26" i="642"/>
  <c r="AG27" i="642"/>
  <c r="O28" i="642"/>
  <c r="A131" i="612" s="1"/>
  <c r="V28" i="642"/>
  <c r="A134" i="612" s="1"/>
  <c r="Q29" i="642"/>
  <c r="X29" i="642"/>
  <c r="AG28" i="642"/>
  <c r="AG29" i="642"/>
  <c r="AG30" i="642"/>
  <c r="AG31" i="642"/>
  <c r="O32" i="642"/>
  <c r="A143" i="612" s="1"/>
  <c r="V32" i="642"/>
  <c r="A146" i="612" s="1"/>
  <c r="Q33" i="642"/>
  <c r="X33" i="642"/>
  <c r="AG32" i="642"/>
  <c r="AG33" i="642"/>
  <c r="AG34" i="642"/>
  <c r="AG35" i="642"/>
  <c r="AG36" i="642"/>
  <c r="X245" i="471"/>
  <c r="H12" i="649"/>
  <c r="H11" i="649"/>
  <c r="H9" i="649"/>
  <c r="H8" i="649"/>
  <c r="H7" i="649"/>
  <c r="H12" i="645"/>
  <c r="H9" i="645"/>
  <c r="H8" i="645"/>
  <c r="F34" i="647"/>
  <c r="E34" i="647"/>
  <c r="F31" i="647"/>
  <c r="E31" i="647"/>
  <c r="F27" i="647"/>
  <c r="E27" i="647"/>
  <c r="F23" i="647"/>
  <c r="E23" i="647"/>
  <c r="F17" i="647"/>
  <c r="E17" i="647"/>
  <c r="H12" i="643"/>
  <c r="H9" i="643"/>
  <c r="H8" i="643"/>
  <c r="L19" i="642"/>
  <c r="L20" i="642"/>
  <c r="L21" i="642"/>
  <c r="L22" i="642"/>
  <c r="L23" i="642"/>
  <c r="L24" i="642"/>
  <c r="AE28" i="642"/>
  <c r="L31" i="642"/>
  <c r="L32" i="642"/>
  <c r="F10" i="649"/>
  <c r="F12" i="649"/>
  <c r="F11" i="649"/>
  <c r="AE24" i="642"/>
  <c r="L27" i="642"/>
  <c r="L28" i="642"/>
  <c r="AE32" i="642"/>
  <c r="F9" i="649"/>
  <c r="F8" i="649"/>
  <c r="F13" i="649"/>
  <c r="R14" i="601" l="1"/>
  <c r="R13" i="601"/>
  <c r="R12" i="601"/>
  <c r="P12" i="601"/>
  <c r="M14" i="601"/>
  <c r="M12" i="601"/>
  <c r="M13" i="601"/>
  <c r="H13" i="649" l="1"/>
  <c r="H13" i="645"/>
  <c r="H13" i="643"/>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X24" i="624"/>
  <c r="L22" i="624"/>
  <c r="L21" i="624"/>
  <c r="L20" i="624"/>
  <c r="L23" i="624"/>
  <c r="L24" i="624"/>
  <c r="L19" i="624"/>
  <c r="L18" i="624"/>
  <c r="F8" i="647" l="1"/>
  <c r="E8" i="647"/>
  <c r="F7" i="647"/>
  <c r="E7" i="647"/>
  <c r="H11" i="645"/>
  <c r="H7" i="645"/>
  <c r="F9" i="645"/>
  <c r="F13" i="645"/>
  <c r="F12" i="645"/>
  <c r="F11" i="645"/>
  <c r="F10" i="645"/>
  <c r="F8"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B2" i="525"/>
  <c r="E2" i="437"/>
  <c r="E3" i="437"/>
  <c r="O17" i="627" l="1"/>
  <c r="P17" i="627" s="1"/>
  <c r="Q17" i="627" s="1"/>
  <c r="R17" i="627" s="1"/>
  <c r="S17" i="627" s="1"/>
  <c r="U17" i="627" s="1"/>
  <c r="V17" i="627" s="1"/>
  <c r="W17" i="627" s="1"/>
  <c r="Z24" i="627"/>
  <c r="Q25" i="627"/>
  <c r="L20" i="627"/>
  <c r="L21" i="627"/>
  <c r="X24" i="627"/>
  <c r="Y23" i="627"/>
  <c r="L23" i="627"/>
  <c r="L19" i="627"/>
  <c r="L24" i="627"/>
  <c r="L18" i="627"/>
  <c r="O18" i="632" l="1"/>
  <c r="P18" i="632" s="1"/>
  <c r="Q18" i="632" s="1"/>
  <c r="R18" i="632" s="1"/>
  <c r="S18" i="632" s="1"/>
  <c r="T18" i="632" s="1"/>
  <c r="V18" i="632" s="1"/>
  <c r="R24" i="632"/>
  <c r="L23" i="632"/>
  <c r="L20" i="632"/>
  <c r="L22" i="632"/>
  <c r="Y23" i="632"/>
  <c r="L19" i="632"/>
  <c r="L21" i="632"/>
  <c r="X18" i="632" l="1"/>
  <c r="M12" i="550"/>
  <c r="AG251" i="471" l="1"/>
  <c r="AG250" i="471"/>
  <c r="AG249" i="471"/>
  <c r="AG248" i="471"/>
  <c r="AG247" i="471"/>
  <c r="AG246" i="471"/>
  <c r="AG245" i="471"/>
  <c r="Q245" i="471"/>
  <c r="AG244" i="471"/>
  <c r="AG243" i="471"/>
  <c r="AG242" i="471"/>
  <c r="AG241" i="471"/>
  <c r="AG240" i="471"/>
  <c r="AG239" i="471"/>
  <c r="AG238" i="471"/>
  <c r="H11" i="643"/>
  <c r="H7" i="643"/>
  <c r="AE244" i="471"/>
  <c r="L239" i="471"/>
  <c r="L242" i="471"/>
  <c r="L243" i="471"/>
  <c r="F8" i="643"/>
  <c r="F13" i="643"/>
  <c r="F12" i="643"/>
  <c r="L241" i="471"/>
  <c r="L240" i="471"/>
  <c r="F9" i="643"/>
  <c r="F11" i="643"/>
  <c r="L244" i="471"/>
  <c r="F10" i="643"/>
  <c r="L238"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X226" i="471"/>
  <c r="L21" i="640"/>
  <c r="L22" i="640"/>
  <c r="L222" i="471"/>
  <c r="L24" i="640"/>
  <c r="L25" i="640"/>
  <c r="X26" i="640"/>
  <c r="L20" i="640"/>
  <c r="L226" i="471"/>
  <c r="F13" i="641"/>
  <c r="F11" i="641"/>
  <c r="L224" i="471"/>
  <c r="L225" i="471"/>
  <c r="F10" i="641"/>
  <c r="L221" i="471"/>
  <c r="F9" i="641"/>
  <c r="L23" i="640"/>
  <c r="L223" i="471"/>
  <c r="F8" i="641"/>
  <c r="L26" i="640"/>
  <c r="F12" i="641"/>
  <c r="L220"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3" i="635"/>
  <c r="X37" i="471"/>
  <c r="F10" i="636"/>
  <c r="L180" i="471"/>
  <c r="L165" i="471"/>
  <c r="F12" i="634"/>
  <c r="F9" i="637"/>
  <c r="F8" i="638"/>
  <c r="L85" i="471"/>
  <c r="F11" i="635"/>
  <c r="L183" i="471"/>
  <c r="L50" i="471"/>
  <c r="F9" i="636"/>
  <c r="L67" i="471"/>
  <c r="L162" i="471"/>
  <c r="F12" i="638"/>
  <c r="L127" i="471"/>
  <c r="L34" i="471"/>
  <c r="F13" i="636"/>
  <c r="L54" i="471"/>
  <c r="Y90" i="471"/>
  <c r="X149" i="471"/>
  <c r="F9" i="634"/>
  <c r="F8" i="635"/>
  <c r="F12" i="636"/>
  <c r="L120" i="471"/>
  <c r="AD108" i="471"/>
  <c r="F8" i="639"/>
  <c r="Y183" i="471"/>
  <c r="F11" i="639"/>
  <c r="L51" i="471"/>
  <c r="L73" i="471"/>
  <c r="F10" i="635"/>
  <c r="L32" i="471"/>
  <c r="L161" i="471"/>
  <c r="L71" i="471"/>
  <c r="F13" i="637"/>
  <c r="L49" i="471"/>
  <c r="L37" i="471"/>
  <c r="L53" i="471"/>
  <c r="F11" i="634"/>
  <c r="L126" i="471"/>
  <c r="F8" i="637"/>
  <c r="F8" i="636"/>
  <c r="L197" i="471"/>
  <c r="X131" i="471"/>
  <c r="L31" i="471"/>
  <c r="L108" i="471"/>
  <c r="L105" i="471"/>
  <c r="L86" i="471"/>
  <c r="F10" i="638"/>
  <c r="L164" i="471"/>
  <c r="L145" i="471"/>
  <c r="F11" i="637"/>
  <c r="F12" i="635"/>
  <c r="F12" i="639"/>
  <c r="L52" i="471"/>
  <c r="F13" i="638"/>
  <c r="L91" i="471"/>
  <c r="L149" i="471"/>
  <c r="L182" i="471"/>
  <c r="L109" i="471"/>
  <c r="L143" i="471"/>
  <c r="L193" i="471"/>
  <c r="F9" i="638"/>
  <c r="L90" i="471"/>
  <c r="L179" i="471"/>
  <c r="L163" i="471"/>
  <c r="AC110" i="471"/>
  <c r="L35" i="471"/>
  <c r="L131" i="471"/>
  <c r="F11" i="636"/>
  <c r="AH197" i="471"/>
  <c r="L68" i="471"/>
  <c r="L146" i="471"/>
  <c r="F13" i="639"/>
  <c r="F11" i="638"/>
  <c r="L196" i="471"/>
  <c r="L69" i="471"/>
  <c r="L195" i="471"/>
  <c r="L181" i="471"/>
  <c r="L166" i="471"/>
  <c r="L55" i="471"/>
  <c r="F12" i="637"/>
  <c r="L87" i="471"/>
  <c r="L36" i="471"/>
  <c r="X167" i="471"/>
  <c r="L72" i="471"/>
  <c r="L167" i="471"/>
  <c r="L148" i="471"/>
  <c r="Y148" i="471"/>
  <c r="AC120" i="471"/>
  <c r="L125" i="471"/>
  <c r="F10" i="634"/>
  <c r="AC109" i="471"/>
  <c r="L194" i="471"/>
  <c r="L144" i="471"/>
  <c r="L104" i="471"/>
  <c r="L106" i="471"/>
  <c r="F9" i="635"/>
  <c r="F9" i="639"/>
  <c r="L130" i="471"/>
  <c r="L110" i="471"/>
  <c r="L128" i="471"/>
  <c r="F8" i="634"/>
  <c r="L103" i="471"/>
  <c r="F10" i="637"/>
  <c r="Y166" i="471"/>
  <c r="L33" i="471"/>
  <c r="Y130" i="471"/>
  <c r="X73" i="471"/>
  <c r="X91" i="471"/>
  <c r="F10" i="639"/>
  <c r="L88" i="471"/>
  <c r="F13" i="634"/>
  <c r="X55" i="471"/>
  <c r="L70"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X26" i="626"/>
  <c r="L22" i="625"/>
  <c r="L20" i="626"/>
  <c r="L19" i="625"/>
  <c r="L25" i="626"/>
  <c r="L24" i="625"/>
  <c r="L21" i="626"/>
  <c r="X24" i="625"/>
  <c r="L18" i="625"/>
  <c r="L26" i="626"/>
  <c r="L22" i="626"/>
  <c r="L23" i="626"/>
  <c r="L21" i="625"/>
  <c r="L20" i="625"/>
  <c r="L24"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3"/>
  <c r="L20" i="630"/>
  <c r="L19" i="631"/>
  <c r="X24" i="631"/>
  <c r="L23" i="630"/>
  <c r="X24" i="630"/>
  <c r="L22" i="633"/>
  <c r="L24" i="630"/>
  <c r="L21" i="631"/>
  <c r="L21" i="633"/>
  <c r="L18" i="631"/>
  <c r="AH23" i="633"/>
  <c r="L20" i="633"/>
  <c r="L21" i="630"/>
  <c r="Y23" i="630"/>
  <c r="L19" i="633"/>
  <c r="Y23" i="631"/>
  <c r="L18" i="630"/>
  <c r="L19" i="630"/>
  <c r="L23" i="631"/>
  <c r="L24" i="631"/>
  <c r="L20" i="631"/>
  <c r="L22"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19" i="628"/>
  <c r="AC25" i="628"/>
  <c r="L20" i="629"/>
  <c r="L21" i="628"/>
  <c r="L25" i="628"/>
  <c r="L24" i="629"/>
  <c r="L18" i="629"/>
  <c r="L21" i="629"/>
  <c r="X24" i="629"/>
  <c r="L18" i="628"/>
  <c r="AD23" i="628"/>
  <c r="L23" i="629"/>
  <c r="AC24" i="628"/>
  <c r="L24" i="628"/>
  <c r="L23" i="628"/>
  <c r="L19" i="629"/>
  <c r="Y23"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1" i="618"/>
  <c r="F341" i="471"/>
  <c r="F9" i="614"/>
  <c r="F13" i="616"/>
  <c r="F339" i="471"/>
  <c r="F10" i="617"/>
  <c r="F340" i="471"/>
  <c r="F11" i="617"/>
  <c r="F12" i="614"/>
  <c r="F10" i="616"/>
  <c r="F10" i="618"/>
  <c r="M302" i="471"/>
  <c r="F13" i="614"/>
  <c r="F342" i="471"/>
  <c r="M297" i="471"/>
  <c r="F8" i="616"/>
  <c r="F9" i="616"/>
  <c r="F12" i="617"/>
  <c r="F12" i="618"/>
  <c r="F8" i="617"/>
  <c r="F338" i="471"/>
  <c r="F13" i="618"/>
  <c r="F8" i="618"/>
  <c r="M307" i="471"/>
  <c r="F8" i="614"/>
  <c r="F11" i="616"/>
  <c r="F9" i="618"/>
  <c r="F10" i="614"/>
  <c r="F9" i="617"/>
  <c r="F11" i="614"/>
  <c r="F337" i="471"/>
  <c r="F12" i="616"/>
  <c r="F13" i="617"/>
</calcChain>
</file>

<file path=xl/sharedStrings.xml><?xml version="1.0" encoding="utf-8"?>
<sst xmlns="http://schemas.openxmlformats.org/spreadsheetml/2006/main" count="6607" uniqueCount="3386">
  <si>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</si>
  <si>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</si>
  <si>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</si>
  <si>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</si>
  <si>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</si>
  <si>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</si>
  <si>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</si>
  <si>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</si>
  <si>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</si>
  <si>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</si>
  <si>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</si>
  <si>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</si>
  <si>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</si>
  <si>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</si>
  <si>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</si>
  <si>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</si>
  <si>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</si>
  <si>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</si>
  <si>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</si>
  <si>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</si>
  <si>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</si>
  <si>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</si>
  <si>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</si>
  <si>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</si>
  <si>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</si>
  <si>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</si>
  <si>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</si>
  <si>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</si>
  <si>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</si>
  <si>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</si>
  <si>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</si>
  <si>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</si>
  <si>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</si>
  <si>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</si>
  <si>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</si>
  <si>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</si>
  <si>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</si>
  <si>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</si>
  <si>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</si>
  <si>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</si>
  <si>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</si>
  <si>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</si>
  <si>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</si>
  <si>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</si>
  <si>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</si>
  <si>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</si>
  <si>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</si>
  <si>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</si>
  <si>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</si>
  <si>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</si>
  <si>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</si>
  <si>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</si>
  <si>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</si>
  <si>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</si>
  <si>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</si>
  <si>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</si>
  <si>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</si>
  <si>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</si>
  <si>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</si>
  <si>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</si>
  <si>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</si>
  <si>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</si>
  <si>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</si>
  <si>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</si>
  <si>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</si>
  <si>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</si>
  <si>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</si>
  <si>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</si>
  <si>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</si>
  <si>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</si>
  <si>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</si>
  <si>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</si>
  <si>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</si>
  <si>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</si>
  <si>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</si>
  <si>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</si>
  <si>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</si>
  <si>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</si>
  <si>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</si>
  <si>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</si>
  <si>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</si>
  <si>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</si>
  <si>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</si>
  <si>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</si>
  <si>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</si>
  <si>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</si>
  <si>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</si>
  <si>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</si>
  <si>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</si>
  <si>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</si>
  <si>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</si>
  <si>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</si>
  <si>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</si>
  <si>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</si>
  <si>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</si>
  <si>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</si>
  <si>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</si>
  <si>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</si>
  <si>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</si>
  <si>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</si>
  <si>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</si>
  <si>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</si>
  <si>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</si>
  <si>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</si>
  <si>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</si>
  <si>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</si>
  <si>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</si>
  <si>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</si>
  <si>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</si>
  <si>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</si>
  <si>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</si>
  <si>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</si>
  <si>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</si>
  <si>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</si>
  <si>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</si>
  <si>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</si>
  <si>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</si>
  <si>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</si>
  <si>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</si>
  <si>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</si>
  <si>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</si>
  <si>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</si>
  <si>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</si>
  <si>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</si>
  <si>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</si>
  <si>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</si>
  <si>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</si>
  <si>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</si>
  <si>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</si>
  <si>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</si>
  <si>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</si>
  <si>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</si>
  <si>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</si>
  <si>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</si>
  <si>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</si>
  <si>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</si>
  <si>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</si>
  <si>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</si>
  <si>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</si>
  <si>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</si>
  <si>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</si>
  <si>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</si>
  <si>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</si>
  <si>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</si>
  <si>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</si>
  <si>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</si>
  <si>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</si>
  <si>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</si>
  <si>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</si>
  <si>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</si>
  <si>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</si>
  <si>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</si>
  <si>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</si>
  <si>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</si>
  <si>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</si>
  <si>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</si>
  <si>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</si>
  <si>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</si>
  <si>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</si>
  <si>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</si>
  <si>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</si>
  <si>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</si>
  <si>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</si>
  <si>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</si>
  <si>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</si>
  <si>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</si>
  <si>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</si>
  <si>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</si>
  <si>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</si>
  <si>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</si>
  <si>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</si>
  <si>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</si>
  <si>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</si>
  <si>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</si>
  <si>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</si>
  <si>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</si>
  <si>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</si>
  <si>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</si>
  <si>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</si>
  <si>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</si>
  <si>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</si>
  <si>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</si>
  <si>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</si>
  <si>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</si>
  <si>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</si>
  <si>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</si>
  <si>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</si>
  <si>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</si>
  <si>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</si>
  <si>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</si>
  <si>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</si>
  <si>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</si>
  <si>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</si>
  <si>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</si>
  <si>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</si>
  <si>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</si>
  <si>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</si>
  <si>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</si>
  <si>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</si>
  <si>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</si>
  <si>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</si>
  <si>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</si>
  <si>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</si>
  <si>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</si>
  <si>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</si>
  <si>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</si>
  <si>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</si>
  <si>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</si>
  <si>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</si>
  <si>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</si>
  <si>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</si>
  <si>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</si>
  <si>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</si>
  <si>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</si>
  <si>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</si>
  <si>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</si>
  <si>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</si>
  <si>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</si>
  <si>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</si>
  <si>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</si>
  <si>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</si>
  <si>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</si>
  <si>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</si>
  <si>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</si>
  <si>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</si>
  <si>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</si>
  <si>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</si>
  <si>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</si>
  <si>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</si>
  <si>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</si>
  <si>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</si>
  <si>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</si>
  <si>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</si>
  <si>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</si>
  <si>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</si>
  <si>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</si>
  <si>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</si>
  <si>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</si>
  <si>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</si>
  <si>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</si>
  <si>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</si>
  <si>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</si>
  <si>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</si>
  <si>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</si>
  <si>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</si>
  <si>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</si>
  <si>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</si>
  <si>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</si>
  <si>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</si>
  <si>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</si>
  <si>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</si>
  <si>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</si>
  <si>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</si>
  <si>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</si>
  <si>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</si>
  <si>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</si>
  <si>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</si>
  <si>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</si>
  <si>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</si>
  <si>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</si>
  <si>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</si>
  <si>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</si>
  <si>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</si>
  <si>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</si>
  <si>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</si>
  <si>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</si>
  <si>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</si>
  <si>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</si>
  <si>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</si>
  <si>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</si>
  <si>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</si>
  <si>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</si>
  <si>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</si>
  <si>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</si>
  <si>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</si>
  <si>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</si>
  <si>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</si>
  <si>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</si>
  <si>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</si>
  <si>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</si>
  <si>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</si>
  <si>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</si>
  <si>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</si>
  <si>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</si>
  <si>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</si>
  <si>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</si>
  <si>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</si>
  <si>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</si>
  <si>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</si>
  <si>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</si>
  <si>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</si>
  <si>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</si>
  <si>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</si>
  <si>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</si>
  <si>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</si>
  <si>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</si>
  <si>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</si>
  <si>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</si>
  <si>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</si>
  <si>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</si>
  <si>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</si>
  <si>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</si>
  <si>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</si>
  <si>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</si>
  <si>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</si>
  <si>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</si>
  <si>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</si>
  <si>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</si>
  <si>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</si>
  <si>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</si>
  <si>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</si>
  <si>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</si>
  <si>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</si>
  <si>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</si>
  <si>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</si>
  <si>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</si>
  <si>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</si>
  <si>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</si>
  <si>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</si>
  <si>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</si>
  <si>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</si>
  <si>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</si>
  <si>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</si>
  <si>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</si>
  <si>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</si>
  <si>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</si>
  <si>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</si>
  <si>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</si>
  <si>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</si>
  <si>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</si>
  <si>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</si>
  <si>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</si>
  <si>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</si>
  <si>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</si>
  <si>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</si>
  <si>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</si>
  <si>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</si>
  <si>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</si>
  <si>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</si>
  <si>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</si>
  <si>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</si>
  <si>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</si>
  <si>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</si>
  <si>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</si>
  <si>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</si>
  <si>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</si>
  <si>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</si>
  <si>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</si>
  <si>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</si>
  <si>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</si>
  <si>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</si>
  <si>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</si>
  <si>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</si>
  <si>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</si>
  <si>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</si>
  <si>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</si>
  <si>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</si>
  <si>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</si>
  <si>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</si>
  <si>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</si>
  <si>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</si>
  <si>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</si>
  <si>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</si>
  <si>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</si>
  <si>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</si>
  <si>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</si>
  <si>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</si>
  <si>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</si>
  <si>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</si>
  <si>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</si>
  <si>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</si>
  <si>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</si>
  <si>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</si>
  <si>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</si>
  <si>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</si>
  <si>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</si>
  <si>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</si>
  <si>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</si>
  <si>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</si>
  <si>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</si>
  <si>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</si>
  <si>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</si>
  <si>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</si>
  <si>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</si>
  <si>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</si>
  <si>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</si>
  <si>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</si>
  <si>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</si>
  <si>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</si>
  <si>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</si>
  <si>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</si>
  <si>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</si>
  <si>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</si>
  <si>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</si>
  <si>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</si>
  <si>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</si>
  <si>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</si>
  <si>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</si>
  <si>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</si>
  <si>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</si>
  <si>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</si>
  <si>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</si>
  <si>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</si>
  <si>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</si>
  <si>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</si>
  <si>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</si>
  <si>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</si>
  <si>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</si>
  <si>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</si>
  <si>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</si>
  <si>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</si>
  <si>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</si>
  <si>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</si>
  <si>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</si>
  <si>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</si>
  <si>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</si>
  <si>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</si>
  <si>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</si>
  <si>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</si>
  <si>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</si>
  <si>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</si>
  <si>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</si>
  <si>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</si>
  <si>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</si>
  <si>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</si>
  <si>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</si>
  <si>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</si>
  <si>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</si>
  <si>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</si>
  <si>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</si>
  <si>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</si>
  <si>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</si>
  <si>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</si>
  <si>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</si>
  <si>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</si>
  <si>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</si>
  <si>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</si>
  <si>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</si>
  <si>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</si>
  <si>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</si>
  <si>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</si>
  <si>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</si>
  <si>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</si>
  <si>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</si>
  <si>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</si>
  <si>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</si>
  <si>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</si>
  <si>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</si>
  <si>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</si>
  <si>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</si>
  <si>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</si>
  <si>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</si>
  <si>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</si>
  <si>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</si>
  <si>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</si>
  <si>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</si>
  <si>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</si>
  <si>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</si>
  <si>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</si>
  <si>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</si>
  <si>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</si>
  <si>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</si>
  <si>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</si>
  <si>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</si>
  <si>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</si>
  <si>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</si>
  <si>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</si>
  <si>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</si>
  <si>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</si>
  <si>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</si>
  <si>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</si>
  <si>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</si>
  <si>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</si>
  <si>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</si>
  <si>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</si>
  <si>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</si>
  <si>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</si>
  <si>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</si>
  <si>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</si>
  <si>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</si>
  <si>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</si>
  <si>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</si>
  <si>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</si>
  <si>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</si>
  <si>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</si>
  <si>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</si>
  <si>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</si>
  <si>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</si>
  <si>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</si>
  <si>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</si>
  <si>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</si>
  <si>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</si>
  <si>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</si>
  <si>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</si>
  <si>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</si>
  <si>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</si>
  <si>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</si>
  <si>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</si>
  <si>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</si>
  <si>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</si>
  <si>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</si>
  <si>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</si>
  <si>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</si>
  <si>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</si>
  <si>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</si>
  <si>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</si>
  <si>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</si>
  <si>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</si>
  <si>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</si>
  <si>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</si>
  <si>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</si>
  <si>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</si>
  <si>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</si>
  <si>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</si>
  <si>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</si>
  <si>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</si>
  <si>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</si>
  <si>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</si>
  <si>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</si>
  <si>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</si>
  <si>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</si>
  <si>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</si>
  <si>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</si>
  <si>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</si>
  <si>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</si>
  <si>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</si>
  <si>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</si>
  <si>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</si>
  <si>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</si>
  <si>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</si>
  <si>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</si>
  <si>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</si>
  <si>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</si>
  <si>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</si>
  <si>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</si>
  <si>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</si>
  <si>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</si>
  <si>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</si>
  <si>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</si>
  <si>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</si>
  <si>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</si>
  <si>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</si>
  <si>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</si>
  <si>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</si>
  <si>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</si>
  <si>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</si>
  <si>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</si>
  <si>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</si>
  <si>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</si>
  <si>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</si>
  <si>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</si>
  <si>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</si>
  <si>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</si>
  <si>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</si>
  <si>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</si>
  <si>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</si>
  <si>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</si>
  <si>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</si>
  <si>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</si>
  <si>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</si>
  <si>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</si>
  <si>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</si>
  <si>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</si>
  <si>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</si>
  <si>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</si>
  <si>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</si>
  <si>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</si>
  <si>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</si>
  <si>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</si>
  <si>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</si>
  <si>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</si>
  <si>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</si>
  <si>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</si>
  <si>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</si>
  <si>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</si>
  <si>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</si>
  <si>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</si>
  <si>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</si>
  <si>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</si>
  <si>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</si>
  <si>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</si>
  <si>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</si>
  <si>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</si>
  <si>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</si>
  <si>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</si>
  <si>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</si>
  <si>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</si>
  <si>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</si>
  <si>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</si>
  <si>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</si>
  <si>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</si>
  <si>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</si>
  <si>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</si>
  <si>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</si>
  <si>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</si>
  <si>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</si>
  <si>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</si>
  <si>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</si>
  <si>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</si>
  <si>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</si>
  <si>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</si>
  <si>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</si>
  <si>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</si>
  <si>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</si>
  <si>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</si>
  <si>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</si>
  <si>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</si>
  <si>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</si>
  <si>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</si>
  <si>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</si>
  <si>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</si>
  <si>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</si>
  <si>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</si>
  <si>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</si>
  <si>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</si>
  <si>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</si>
  <si>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</si>
  <si>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</si>
  <si>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</si>
  <si>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</si>
  <si>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</si>
  <si>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</si>
  <si>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</si>
  <si>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</si>
  <si>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</si>
  <si>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</si>
  <si>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</si>
  <si>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</si>
  <si>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</si>
  <si>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</si>
  <si>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</si>
  <si>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</si>
  <si>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</si>
  <si>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</si>
  <si>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</si>
  <si>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</si>
  <si>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</si>
  <si>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</si>
  <si>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</si>
  <si>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</si>
  <si>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</si>
  <si>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</si>
  <si>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</si>
  <si>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</si>
  <si>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</si>
  <si>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</si>
  <si>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</si>
  <si>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</si>
  <si>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</si>
  <si>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</si>
  <si>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</si>
  <si>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</si>
  <si>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</si>
  <si>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</si>
  <si>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</si>
  <si>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</si>
  <si>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</si>
  <si>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</si>
  <si>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</si>
  <si>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</si>
  <si>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</si>
  <si>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</si>
  <si>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</si>
  <si>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</si>
  <si>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</si>
  <si>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</si>
  <si>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</si>
  <si>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</si>
  <si>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</si>
  <si>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</si>
  <si>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</si>
  <si>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</si>
  <si>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</si>
  <si>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</si>
  <si>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</si>
  <si>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</si>
  <si>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</si>
  <si>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</si>
  <si>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</si>
  <si>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</si>
  <si>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</si>
  <si>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</si>
  <si>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</si>
  <si>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</si>
  <si>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</si>
  <si>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</si>
  <si>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</si>
  <si>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</si>
  <si>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</si>
  <si>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</si>
  <si>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</si>
  <si>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</si>
  <si>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</si>
  <si>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</si>
  <si>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</si>
  <si>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</si>
  <si>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</si>
  <si>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</si>
  <si>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</si>
  <si>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</si>
  <si>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</si>
  <si>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</si>
  <si>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</si>
  <si>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</si>
  <si>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</si>
  <si>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</si>
  <si>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</si>
  <si>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</si>
  <si>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</si>
  <si>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</si>
  <si>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</si>
  <si>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</si>
  <si>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</si>
  <si>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</si>
  <si>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</si>
  <si>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</si>
  <si>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</si>
  <si>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</si>
  <si>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</si>
  <si>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</si>
  <si>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</si>
  <si>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</si>
  <si>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</si>
  <si>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</si>
  <si>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</si>
  <si>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</si>
  <si>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</si>
  <si>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</si>
  <si>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</si>
  <si>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</si>
  <si>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</si>
  <si>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</si>
  <si>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</si>
  <si>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</si>
  <si>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</si>
  <si>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</si>
  <si>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</si>
  <si>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</si>
  <si>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</si>
  <si>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</si>
  <si>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</si>
  <si>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</si>
  <si>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</si>
  <si>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</si>
  <si>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</si>
  <si>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</si>
  <si>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</si>
  <si>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</si>
  <si>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</si>
  <si>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</si>
  <si>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</si>
  <si>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</si>
  <si>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</si>
  <si>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</si>
  <si>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</si>
  <si>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</si>
  <si>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</si>
  <si>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</si>
  <si>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</si>
  <si>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</si>
  <si>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</si>
  <si>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</si>
  <si>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V:\2 ЭКОНОМИСТ\ТАРИФНАЯ КОМПАНИЯ 2023 год\Раскрытие предложения по тарифу\1.BKP.xlsb</t>
  </si>
  <si>
    <t>Резервная копия создана: V:\2 ЭКОНОМИСТ\ТАРИФНАЯ КОМПАНИЯ 2023 год\Раскрытие предложения по тарифу\1.BKP.xlsb</t>
  </si>
  <si>
    <t>Создание книги для установки обновлений...</t>
  </si>
  <si>
    <t>Файл обновления загружен: V:\2 ЭКОНОМИСТ\ТАРИФНАЯ КОМПАНИЯ 2023 год\Раскрытие предложения по тарифу\UPDATE.FAS.JKH.OPEN.INFO.REQUEST.WARM.TO.1.0.2.44.xls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</si>
  <si>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</si>
  <si>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</si>
  <si>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</si>
  <si>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Нет доступных обновлений для отчёта с кодом FAS.JKH.OPEN.INFO.REQUEST.WARM!</t>
  </si>
  <si>
    <t>04.05.2022</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</si>
  <si>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</si>
  <si>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</si>
  <si>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</si>
  <si>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</si>
  <si>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</si>
  <si>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</si>
  <si>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</si>
  <si>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</si>
  <si>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</si>
  <si>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</si>
  <si>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</si>
  <si>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</si>
  <si>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</si>
  <si>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</si>
  <si>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</si>
  <si>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</si>
  <si>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</si>
  <si>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</si>
  <si>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</si>
  <si>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</si>
  <si>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</si>
  <si>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</si>
  <si>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</si>
  <si>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</si>
  <si>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</si>
  <si>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</si>
  <si>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</si>
  <si>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</si>
  <si>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</si>
  <si>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</si>
  <si>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</si>
  <si>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</si>
  <si>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</si>
  <si>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</si>
  <si>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</si>
  <si>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</si>
  <si>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</si>
  <si>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</si>
  <si>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</si>
  <si>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</si>
  <si>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</si>
  <si>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</si>
  <si>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</si>
  <si>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</si>
  <si>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</si>
  <si>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</si>
  <si>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</si>
  <si>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</si>
  <si>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</si>
  <si>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</si>
  <si>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</si>
  <si>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</si>
  <si>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</si>
  <si>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</si>
  <si>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</si>
  <si>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</si>
  <si>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</si>
  <si>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</si>
  <si>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</si>
  <si>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</si>
  <si>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</si>
  <si>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</si>
  <si>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</si>
  <si>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</si>
  <si>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</si>
  <si>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</si>
  <si>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</si>
  <si>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</si>
  <si>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</si>
  <si>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</si>
  <si>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</si>
  <si>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</si>
  <si>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</si>
  <si>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</si>
  <si>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</si>
  <si>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</si>
  <si>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</si>
  <si>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</si>
  <si>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</si>
  <si>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</si>
  <si>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</si>
  <si>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</si>
  <si>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</si>
  <si>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</si>
  <si>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</si>
  <si>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</si>
  <si>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</si>
  <si>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</si>
  <si>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</si>
  <si>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</si>
  <si>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</si>
  <si>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</si>
  <si>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</si>
  <si>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</si>
  <si>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</si>
  <si>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</si>
  <si>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</si>
  <si>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</si>
  <si>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</si>
  <si>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</si>
  <si>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</si>
  <si>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</si>
  <si>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</si>
  <si>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</si>
  <si>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</si>
  <si>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</si>
  <si>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</si>
  <si>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</si>
  <si>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</si>
  <si>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</si>
  <si>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</si>
  <si>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</si>
  <si>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</si>
  <si>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</si>
  <si>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</si>
  <si>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</si>
  <si>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</si>
  <si>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</si>
  <si>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</si>
  <si>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</si>
  <si>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</si>
  <si>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</si>
  <si>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</si>
  <si>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</si>
  <si>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</si>
  <si>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</si>
  <si>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</si>
  <si>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</si>
  <si>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</si>
  <si>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</si>
  <si>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</si>
  <si>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</si>
  <si>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</si>
  <si>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</si>
  <si>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</si>
  <si>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</si>
  <si>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</si>
  <si>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</si>
  <si>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</si>
  <si>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</si>
  <si>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</si>
  <si>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</si>
  <si>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</si>
  <si>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</si>
  <si>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</si>
  <si>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</si>
  <si>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</si>
  <si>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</si>
  <si>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</si>
  <si>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</si>
  <si>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</si>
  <si>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</si>
  <si>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</si>
  <si>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</si>
  <si>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</si>
  <si>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</si>
  <si>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</si>
  <si>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</si>
  <si>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</si>
  <si>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</si>
  <si>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</si>
  <si>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</si>
  <si>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</si>
  <si>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</si>
  <si>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</si>
  <si>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</si>
  <si>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</si>
  <si>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</si>
  <si>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</si>
  <si>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</si>
  <si>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</si>
  <si>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</si>
  <si>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</si>
  <si>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</si>
  <si>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</si>
  <si>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</si>
  <si>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</si>
  <si>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</si>
  <si>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</si>
  <si>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</si>
  <si>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</si>
  <si>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</si>
  <si>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</si>
  <si>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</si>
  <si>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</si>
  <si>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</si>
  <si>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</si>
  <si>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</si>
  <si>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</si>
  <si>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</si>
  <si>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</si>
  <si>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</si>
  <si>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</si>
  <si>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</si>
  <si>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</si>
  <si>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</si>
  <si>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</si>
  <si>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</si>
  <si>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</si>
  <si>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</si>
  <si>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</si>
  <si>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</si>
  <si>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</si>
  <si>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</si>
  <si>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</si>
  <si>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</si>
  <si>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</si>
  <si>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</si>
  <si>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</si>
  <si>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</si>
  <si>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</si>
  <si>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</si>
  <si>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</si>
  <si>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</si>
  <si>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</si>
  <si>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</si>
  <si>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</si>
  <si>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</si>
  <si>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</si>
  <si>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</si>
  <si>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</si>
  <si>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</si>
  <si>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</si>
  <si>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</si>
  <si>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</si>
  <si>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</si>
  <si>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</si>
  <si>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</si>
  <si>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</si>
  <si>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</si>
  <si>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</si>
  <si>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</si>
  <si>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</si>
  <si>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</si>
  <si>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</si>
  <si>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</si>
  <si>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</si>
  <si>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</si>
  <si>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</si>
  <si>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</si>
  <si>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</si>
  <si>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</si>
  <si>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</si>
  <si>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</si>
  <si>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</si>
  <si>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</si>
  <si>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</si>
  <si>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</si>
  <si>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</si>
  <si>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</si>
  <si>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</si>
  <si>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</si>
  <si>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</si>
  <si>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</si>
  <si>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</si>
  <si>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</si>
  <si>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</si>
  <si>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</si>
  <si>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</si>
  <si>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</si>
  <si>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</si>
  <si>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</si>
  <si>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</si>
  <si>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</si>
  <si>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</si>
  <si>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</si>
  <si>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</si>
  <si>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</si>
  <si>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</si>
  <si>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</si>
  <si>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</si>
  <si>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</si>
  <si>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</si>
  <si>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</si>
  <si>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</si>
  <si>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</si>
  <si>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</si>
  <si>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</si>
  <si>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</si>
  <si>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</si>
  <si>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</si>
  <si>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</si>
  <si>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</si>
  <si>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</si>
  <si>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</si>
  <si>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</si>
  <si>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</si>
  <si>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</si>
  <si>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</si>
  <si>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</si>
  <si>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</si>
  <si>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</si>
  <si>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</si>
  <si>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</si>
  <si>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</si>
  <si>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</si>
  <si>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</si>
  <si>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</si>
  <si>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</si>
  <si>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</si>
  <si>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</si>
  <si>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</si>
  <si>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</si>
  <si>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</si>
  <si>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</si>
  <si>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</si>
  <si>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</si>
  <si>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</si>
  <si>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</si>
  <si>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</si>
  <si>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</si>
  <si>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</si>
  <si>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</si>
  <si>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</si>
  <si>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</si>
  <si>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</si>
  <si>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</si>
  <si>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</si>
  <si>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</si>
  <si>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</si>
  <si>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</si>
  <si>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</si>
  <si>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</si>
  <si>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</si>
  <si>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</si>
  <si>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</si>
  <si>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</si>
  <si>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</si>
  <si>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</si>
  <si>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</si>
  <si>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</si>
  <si>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</si>
  <si>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</si>
  <si>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</si>
  <si>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</si>
  <si>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</si>
  <si>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</si>
  <si>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</si>
  <si>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</si>
  <si>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</si>
  <si>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</si>
  <si>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</si>
  <si>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</si>
  <si>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</si>
  <si>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</si>
  <si>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</si>
  <si>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</si>
  <si>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</si>
  <si>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</si>
  <si>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</si>
  <si>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</si>
  <si>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</si>
  <si>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</si>
  <si>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</si>
  <si>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</si>
  <si>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</si>
  <si>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</si>
  <si>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</si>
  <si>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</si>
  <si>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</si>
  <si>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</si>
  <si>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</si>
  <si>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</si>
  <si>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</si>
  <si>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</si>
  <si>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</si>
  <si>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</si>
  <si>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</si>
  <si>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</si>
  <si>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</si>
  <si>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</si>
  <si>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</si>
  <si>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</si>
  <si>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</si>
  <si>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</si>
  <si>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</si>
  <si>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</si>
  <si>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</si>
  <si>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</si>
  <si>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</si>
  <si>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</si>
  <si>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</si>
  <si>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</si>
  <si>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</si>
  <si>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</si>
  <si>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</si>
  <si>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</si>
  <si>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</si>
  <si>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</si>
  <si>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</si>
  <si>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</si>
  <si>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</si>
  <si>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</si>
  <si>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</si>
  <si>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</si>
  <si>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</si>
  <si>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</si>
  <si>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</si>
  <si>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</si>
  <si>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</si>
  <si>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</si>
  <si>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</si>
  <si>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</si>
  <si>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</si>
  <si>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</si>
  <si>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</si>
  <si>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</si>
  <si>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</si>
  <si>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</si>
  <si>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</si>
  <si>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</si>
  <si>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</si>
  <si>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</si>
  <si>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</si>
  <si>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</si>
  <si>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</si>
  <si>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</si>
  <si>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</si>
  <si>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</si>
  <si>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</si>
  <si>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</si>
  <si>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</si>
  <si>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</si>
  <si>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</si>
  <si>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</si>
  <si>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</si>
  <si>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</si>
  <si>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</si>
  <si>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</si>
  <si>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</si>
  <si>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</si>
  <si>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</si>
  <si>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</si>
  <si>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</si>
  <si>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</si>
  <si>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</si>
  <si>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</si>
  <si>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</si>
  <si>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</si>
  <si>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</si>
  <si>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</si>
  <si>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</si>
  <si>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</si>
  <si>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</si>
  <si>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</si>
  <si>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</si>
  <si>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</si>
  <si>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</si>
  <si>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</si>
  <si>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</si>
  <si>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</si>
  <si>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</si>
  <si>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</si>
  <si>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</si>
  <si>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</si>
  <si>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</si>
  <si>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</si>
  <si>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</si>
  <si>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</si>
  <si>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</si>
  <si>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</si>
  <si>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</si>
  <si>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</si>
  <si>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</si>
  <si>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</si>
  <si>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</si>
  <si>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</si>
  <si>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</si>
  <si>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</si>
  <si>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</si>
  <si>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</si>
  <si>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</si>
  <si>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</si>
  <si>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</si>
  <si>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</si>
  <si>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</si>
  <si>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</si>
  <si>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</si>
  <si>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</si>
  <si>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</si>
  <si>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</si>
  <si>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</si>
  <si>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</si>
  <si>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</si>
  <si>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</si>
  <si>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</si>
  <si>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</si>
  <si>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</si>
  <si>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</si>
  <si>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</si>
  <si>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</si>
  <si>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</si>
  <si>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</si>
  <si>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</si>
  <si>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</si>
  <si>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</si>
  <si>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</si>
  <si>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</si>
  <si>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</si>
  <si>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</si>
  <si>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</si>
  <si>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</si>
  <si>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</si>
  <si>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</si>
  <si>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</si>
  <si>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</si>
  <si>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</si>
  <si>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</si>
  <si>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</si>
  <si>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</si>
  <si>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</si>
  <si>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</si>
  <si>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</si>
  <si>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</si>
  <si>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</si>
  <si>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</si>
  <si>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</si>
  <si>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</si>
  <si>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</si>
  <si>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</si>
  <si>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</si>
  <si>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</si>
  <si>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</si>
  <si>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</si>
  <si>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</si>
  <si>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</si>
  <si>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</si>
  <si>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</si>
  <si>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</si>
  <si>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</si>
  <si>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</si>
  <si>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</si>
  <si>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</si>
  <si>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</si>
  <si>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</si>
  <si>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</si>
  <si>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</si>
  <si>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</si>
  <si>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</si>
  <si>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</si>
  <si>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</si>
  <si>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</si>
  <si>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</si>
  <si>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</si>
  <si>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</si>
  <si>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</si>
  <si>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</si>
  <si>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</si>
  <si>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</si>
  <si>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</si>
  <si>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</si>
  <si>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</si>
  <si>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</si>
  <si>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</si>
  <si>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</si>
  <si>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</si>
  <si>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</si>
  <si>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</si>
  <si>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</si>
  <si>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</si>
  <si>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</si>
  <si>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</si>
  <si>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</si>
  <si>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</si>
  <si>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</si>
  <si>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</si>
  <si>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</si>
  <si>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</si>
  <si>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</si>
  <si>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</si>
  <si>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</si>
  <si>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</si>
  <si>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</si>
  <si>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</si>
  <si>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</si>
  <si>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</si>
  <si>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</si>
  <si>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</si>
  <si>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</si>
  <si>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</si>
  <si>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</si>
  <si>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</si>
  <si>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</si>
  <si>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</si>
  <si>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</si>
  <si>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</si>
  <si>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</si>
  <si>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</si>
  <si>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</si>
  <si>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</si>
  <si>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</si>
  <si>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</si>
  <si>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</si>
  <si>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</si>
  <si>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</si>
  <si>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</si>
  <si>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</si>
  <si>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</si>
  <si>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</si>
  <si>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</si>
  <si>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</si>
  <si>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</si>
  <si>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</si>
  <si>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</si>
  <si>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</si>
  <si>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</si>
  <si>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</si>
  <si>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</si>
  <si>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</si>
  <si>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</si>
  <si>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</si>
  <si>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</si>
  <si>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</si>
  <si>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</si>
  <si>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</si>
  <si>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</si>
  <si>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</si>
  <si>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</si>
  <si>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</si>
  <si>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</si>
  <si>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</si>
  <si>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</si>
  <si>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</si>
  <si>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</si>
  <si>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</si>
  <si>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</si>
  <si>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</si>
  <si>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</si>
  <si>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</si>
  <si>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</si>
  <si>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</si>
  <si>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</si>
  <si>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</si>
  <si>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</si>
  <si>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</si>
  <si>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</si>
  <si>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</si>
  <si>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</si>
  <si>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</si>
  <si>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</si>
  <si>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</si>
  <si>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</si>
  <si>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</si>
  <si>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</si>
  <si>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</si>
  <si>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</si>
  <si>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</si>
  <si>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</si>
  <si>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</si>
  <si>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</si>
  <si>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</si>
  <si>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</si>
  <si>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</si>
  <si>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</si>
  <si>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</si>
  <si>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</si>
  <si>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</si>
  <si>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</si>
  <si>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</si>
  <si>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</si>
  <si>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</si>
  <si>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</si>
  <si>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</si>
  <si>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</si>
  <si>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</si>
  <si>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</si>
  <si>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</si>
  <si>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</si>
  <si>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</si>
  <si>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</si>
  <si>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</si>
  <si>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</si>
  <si>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</si>
  <si>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</si>
  <si>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</si>
  <si>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</si>
  <si>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</si>
  <si>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</si>
  <si>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</si>
  <si>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</si>
  <si>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</si>
  <si>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</si>
  <si>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</si>
  <si>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</si>
  <si>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</si>
  <si>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</si>
  <si>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</si>
  <si>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</si>
  <si>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</si>
  <si>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</si>
  <si>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</si>
  <si>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</si>
  <si>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</si>
  <si>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</si>
  <si>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</si>
  <si>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</si>
  <si>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</si>
  <si>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</si>
  <si>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</si>
  <si>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</si>
  <si>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</si>
  <si>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</si>
  <si>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</si>
  <si>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</si>
  <si>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</si>
  <si>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</si>
  <si>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</si>
  <si>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</si>
  <si>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</si>
  <si>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</si>
  <si>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</si>
  <si>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</si>
  <si>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</si>
  <si>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</si>
  <si>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</si>
  <si>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</si>
  <si>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</si>
  <si>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</si>
  <si>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</si>
  <si>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</si>
  <si>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</si>
  <si>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</si>
  <si>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</si>
  <si>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</si>
  <si>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</si>
  <si>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</si>
  <si>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</si>
  <si>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</si>
  <si>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</si>
  <si>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</si>
  <si>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</si>
  <si>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</si>
  <si>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</si>
  <si>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</si>
  <si>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</si>
  <si>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</si>
  <si>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</si>
  <si>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</si>
  <si>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</si>
  <si>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</si>
  <si>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</si>
  <si>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</si>
  <si>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</si>
  <si>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</si>
  <si>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</si>
  <si>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</si>
  <si>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</si>
  <si>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</si>
  <si>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</si>
  <si>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</si>
  <si>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</si>
  <si>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</si>
  <si>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</si>
  <si>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</si>
  <si>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</si>
  <si>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</si>
  <si>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</si>
  <si>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</si>
  <si>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</si>
  <si>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</si>
  <si>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</si>
  <si>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</si>
  <si>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</si>
  <si>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</si>
  <si>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</si>
  <si>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</si>
  <si>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</si>
  <si>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</si>
  <si>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</si>
  <si>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</si>
  <si>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</si>
  <si>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</si>
  <si>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</si>
  <si>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</si>
  <si>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</si>
  <si>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</si>
  <si>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</si>
  <si>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</si>
  <si>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</si>
  <si>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</si>
  <si>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</si>
  <si>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</si>
  <si>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</si>
  <si>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</si>
  <si>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</si>
  <si>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</si>
  <si>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</si>
  <si>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</si>
  <si>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</si>
  <si>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</si>
  <si>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</si>
  <si>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</si>
  <si>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</si>
  <si>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</si>
  <si>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</si>
  <si>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</si>
  <si>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</si>
  <si>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</si>
  <si>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</si>
  <si>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</si>
  <si>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</si>
  <si>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</si>
  <si>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</si>
  <si>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</si>
  <si>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</si>
  <si>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</si>
  <si>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</si>
  <si>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</si>
  <si>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</si>
  <si>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</si>
  <si>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</si>
  <si>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</si>
  <si>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</si>
  <si>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</si>
  <si>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</si>
  <si>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</si>
  <si>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</si>
  <si>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</si>
  <si>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</si>
  <si>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</si>
  <si>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</si>
  <si>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</si>
  <si>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</si>
  <si>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</si>
  <si>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</si>
  <si>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</si>
  <si>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</si>
  <si>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</si>
  <si>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</si>
  <si>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</si>
  <si>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</si>
  <si>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</si>
  <si>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</si>
  <si>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</si>
  <si>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</si>
  <si>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</si>
  <si>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</si>
  <si>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</si>
  <si>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</si>
  <si>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</si>
  <si>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</si>
  <si>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</si>
  <si>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</si>
  <si>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</si>
  <si>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</si>
  <si>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</si>
  <si>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</si>
  <si>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</si>
  <si>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</si>
  <si>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</si>
  <si>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</si>
  <si>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</si>
  <si>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</si>
  <si>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</si>
  <si>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</si>
  <si>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</si>
  <si>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</si>
  <si>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</si>
  <si>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</si>
  <si>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</si>
  <si>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</si>
  <si>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</si>
  <si>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</si>
  <si>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</si>
  <si>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</si>
  <si>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</si>
  <si>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</si>
  <si>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</si>
  <si>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</si>
  <si>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</si>
  <si>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</si>
  <si>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</si>
  <si>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</si>
  <si>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</si>
  <si>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</si>
  <si>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</si>
  <si>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</si>
  <si>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</si>
  <si>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</si>
  <si>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</si>
  <si>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</si>
  <si>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</si>
  <si>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</si>
  <si>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</si>
  <si>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</si>
  <si>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</si>
  <si>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</si>
  <si>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</si>
  <si>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</si>
  <si>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</si>
  <si>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</si>
  <si>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</si>
  <si>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</si>
  <si>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</si>
  <si>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</si>
  <si>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</si>
  <si>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</si>
  <si>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</si>
  <si>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</si>
  <si>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</si>
  <si>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</si>
  <si>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</si>
  <si>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</si>
  <si>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</si>
  <si>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</si>
  <si>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</si>
  <si>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</si>
  <si>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</si>
  <si>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</si>
  <si>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</si>
  <si>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</si>
  <si>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</si>
  <si>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</si>
  <si>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</si>
  <si>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</si>
  <si>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</si>
  <si>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</si>
  <si>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</si>
  <si>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</si>
  <si>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</si>
  <si>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</si>
  <si>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</si>
  <si>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</si>
  <si>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</si>
  <si>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</si>
  <si>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</si>
  <si>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</si>
  <si>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</si>
  <si>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</si>
  <si>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</si>
  <si>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</si>
  <si>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</si>
  <si>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</si>
  <si>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</si>
  <si>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</si>
  <si>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</si>
  <si>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</si>
  <si>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</si>
  <si>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</si>
  <si>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</si>
  <si>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</si>
  <si>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</si>
  <si>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</si>
  <si>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</si>
  <si>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</si>
  <si>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</si>
  <si>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</si>
  <si>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</si>
  <si>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</si>
  <si>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</si>
  <si>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</si>
  <si>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</si>
  <si>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</si>
  <si>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</si>
  <si>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</si>
  <si>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</si>
  <si>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</si>
  <si>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</si>
  <si>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</si>
  <si>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</si>
  <si>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</si>
  <si>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</si>
  <si>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</si>
  <si>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</si>
  <si>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</si>
  <si>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</si>
  <si>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</si>
  <si>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</si>
  <si>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</si>
  <si>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</si>
  <si>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</si>
  <si>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</si>
  <si>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</si>
  <si>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</si>
  <si>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</si>
  <si>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</si>
  <si>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</si>
  <si>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</si>
  <si>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</si>
  <si>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</si>
  <si>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</si>
  <si>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</si>
  <si>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</si>
  <si>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</si>
  <si>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</si>
  <si>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</si>
  <si>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</si>
  <si>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</si>
  <si>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</si>
  <si>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</si>
  <si>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</si>
  <si>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</si>
  <si>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</si>
  <si>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</si>
  <si>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</si>
  <si>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</si>
  <si>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</si>
  <si>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</si>
  <si>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</si>
  <si>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</si>
  <si>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</si>
  <si>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</si>
  <si>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</si>
  <si>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</si>
  <si>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</si>
  <si>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</si>
  <si>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</si>
  <si>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</si>
  <si>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</si>
  <si>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</si>
  <si>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</si>
  <si>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</si>
  <si>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</si>
  <si>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</si>
  <si>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</si>
  <si>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</si>
  <si>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</si>
  <si>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</si>
  <si>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</si>
  <si>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</si>
  <si>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</si>
  <si>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</si>
  <si>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</si>
  <si>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</si>
  <si>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</si>
  <si>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</si>
  <si>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</si>
  <si>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</si>
  <si>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</si>
  <si>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</si>
  <si>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</si>
  <si>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</si>
  <si>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</si>
  <si>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</si>
  <si>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</si>
  <si>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</si>
  <si>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</si>
  <si>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</si>
  <si>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</si>
  <si>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</si>
  <si>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</si>
  <si>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</si>
  <si>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</si>
  <si>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</si>
  <si>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</si>
  <si>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</si>
  <si>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</si>
  <si>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</si>
  <si>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</si>
  <si>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</si>
  <si>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</si>
  <si>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</si>
  <si>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</si>
  <si>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</si>
  <si>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</si>
  <si>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</si>
  <si>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</si>
  <si>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</si>
  <si>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</si>
  <si>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</si>
  <si>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</si>
  <si>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</si>
  <si>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</si>
  <si>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</si>
  <si>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</si>
  <si>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</si>
  <si>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</si>
  <si>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</si>
  <si>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</si>
  <si>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</si>
  <si>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</si>
  <si>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</si>
  <si>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</si>
  <si>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</si>
  <si>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</si>
  <si>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</si>
  <si>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</si>
  <si>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</si>
  <si>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</si>
  <si>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</si>
  <si>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</si>
  <si>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</si>
  <si>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</si>
  <si>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</si>
  <si>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</si>
  <si>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</si>
  <si>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</si>
  <si>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</si>
  <si>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</si>
  <si>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</si>
  <si>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</si>
  <si>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</si>
  <si>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</si>
  <si>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</si>
  <si>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</si>
  <si>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</si>
  <si>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</si>
  <si>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</si>
  <si>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</si>
  <si>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</si>
  <si>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</si>
  <si>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</si>
  <si>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</si>
  <si>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</si>
  <si>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</si>
  <si>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</si>
  <si>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</si>
  <si>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</si>
  <si>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</si>
  <si>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</si>
  <si>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</si>
  <si>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</si>
  <si>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</si>
  <si>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</si>
  <si>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</si>
  <si>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</si>
  <si>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</si>
  <si>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</si>
  <si>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</si>
  <si>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</si>
  <si>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</si>
  <si>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</si>
  <si>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</si>
  <si>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</si>
  <si>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</si>
  <si>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</si>
  <si>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</si>
  <si>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</si>
  <si>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</si>
  <si>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</si>
  <si>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</si>
  <si>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</si>
  <si>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</si>
  <si>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</si>
  <si>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</si>
  <si>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</si>
  <si>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</si>
  <si>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</si>
  <si>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</si>
  <si>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</si>
  <si>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</si>
  <si>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</si>
  <si>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</si>
  <si>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</si>
  <si>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</si>
  <si>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</si>
  <si>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</si>
  <si>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</si>
  <si>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</si>
  <si>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</si>
  <si>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</si>
  <si>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</si>
  <si>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</si>
  <si>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</si>
  <si>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</si>
  <si>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</si>
  <si>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</si>
  <si>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</si>
  <si>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</si>
  <si>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</si>
  <si>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</si>
  <si>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</si>
  <si>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</si>
  <si>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</si>
  <si>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</si>
  <si>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</si>
  <si>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</si>
  <si>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</si>
  <si>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</si>
  <si>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</si>
  <si>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</si>
  <si>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</si>
  <si>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</si>
  <si>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</si>
  <si>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</si>
  <si>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</si>
  <si>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</si>
  <si>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</si>
  <si>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</si>
  <si>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</si>
  <si>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</si>
  <si>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</si>
  <si>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</si>
  <si>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</si>
  <si>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</si>
  <si>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</si>
  <si>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</si>
  <si>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</si>
  <si>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</si>
  <si>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</si>
  <si>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</si>
  <si>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</si>
  <si>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</si>
  <si>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</si>
  <si>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</si>
  <si>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</si>
  <si>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</si>
  <si>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</si>
  <si>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</si>
  <si>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</si>
  <si>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</si>
  <si>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</si>
  <si>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</si>
  <si>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</si>
  <si>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</si>
  <si>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</si>
  <si>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</si>
  <si>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</si>
  <si>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</si>
  <si>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</si>
  <si>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</si>
  <si>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</si>
  <si>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</si>
  <si>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</si>
  <si>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</si>
  <si>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</si>
  <si>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</si>
  <si>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</si>
  <si>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</si>
  <si>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</si>
  <si>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</si>
  <si>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</si>
  <si>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</si>
  <si>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</si>
  <si>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</si>
  <si>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</si>
  <si>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</si>
  <si>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</si>
  <si>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</si>
  <si>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</si>
  <si>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</si>
  <si>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</si>
  <si>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</si>
  <si>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</si>
  <si>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</si>
  <si>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</si>
  <si>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</si>
  <si>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</si>
  <si>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</si>
  <si>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</si>
  <si>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</si>
  <si>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</si>
  <si>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</si>
  <si>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</si>
  <si>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</si>
  <si>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</si>
  <si>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</si>
  <si>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</si>
  <si>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</si>
  <si>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</si>
  <si>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</si>
  <si>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</si>
  <si>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</si>
  <si>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</si>
  <si>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</si>
  <si>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</si>
  <si>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</si>
  <si>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</si>
  <si>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</si>
  <si>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</si>
  <si>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</si>
  <si>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</si>
  <si>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</si>
  <si>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</si>
  <si>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</si>
  <si>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</si>
  <si>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</si>
  <si>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</si>
  <si>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</si>
  <si>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</si>
  <si>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</si>
  <si>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</si>
  <si>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</si>
  <si>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</si>
  <si>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</si>
  <si>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</si>
  <si>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</si>
  <si>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</si>
  <si>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</si>
  <si>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</si>
  <si>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</si>
  <si>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</si>
  <si>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</si>
  <si>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</si>
  <si>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</si>
  <si>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</si>
  <si>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</si>
  <si>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</si>
  <si>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</si>
  <si>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</si>
  <si>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</si>
  <si>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</si>
  <si>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</si>
  <si>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</si>
  <si>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</si>
  <si>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</si>
  <si>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</si>
  <si>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</si>
  <si>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</si>
  <si>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</si>
  <si>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</si>
  <si>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</si>
  <si>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</si>
  <si>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</si>
  <si>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</si>
  <si>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</si>
  <si>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</si>
  <si>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</si>
  <si>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</si>
  <si>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</si>
  <si>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</si>
  <si>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</si>
  <si>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</si>
  <si>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</si>
  <si>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</si>
  <si>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</si>
  <si>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</si>
  <si>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</si>
  <si>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</si>
  <si>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</si>
  <si>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</si>
  <si>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</si>
  <si>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</si>
  <si>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</si>
  <si>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</si>
  <si>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</si>
  <si>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</si>
  <si>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</si>
  <si>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</si>
  <si>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</si>
  <si>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</si>
  <si>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</si>
  <si>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</si>
  <si>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</si>
  <si>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</si>
  <si>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</si>
  <si>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</si>
  <si>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</si>
  <si>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</si>
  <si>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</si>
  <si>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</si>
  <si>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</si>
  <si>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</si>
  <si>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</si>
  <si>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</si>
  <si>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</si>
  <si>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</si>
  <si>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</si>
  <si>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</si>
  <si>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</si>
  <si>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</si>
  <si>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</si>
  <si>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</si>
  <si>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</si>
  <si>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</si>
  <si>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</si>
  <si>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</si>
  <si>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</si>
  <si>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</si>
  <si>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</si>
  <si>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</si>
  <si>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</si>
  <si>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</si>
  <si>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</si>
  <si>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</si>
  <si>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</si>
  <si>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</si>
  <si>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</si>
  <si>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</si>
  <si>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</si>
  <si>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</si>
  <si>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</si>
  <si>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</si>
  <si>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</si>
  <si>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</si>
  <si>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</si>
  <si>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</si>
  <si>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</si>
  <si>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</si>
  <si>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</si>
  <si>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</si>
  <si>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</si>
  <si>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</si>
  <si>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</si>
  <si>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</si>
  <si>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</si>
  <si>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</si>
  <si>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</si>
  <si>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</si>
  <si>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</si>
  <si>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</si>
  <si>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</si>
  <si>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</si>
  <si>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</si>
  <si>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</si>
  <si>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</si>
  <si>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</si>
  <si>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</si>
  <si>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</si>
  <si>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</si>
  <si>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</si>
  <si>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</si>
  <si>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</si>
  <si>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</si>
  <si>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</si>
  <si>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</si>
  <si>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</si>
  <si>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</si>
  <si>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</si>
  <si>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</si>
  <si>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</si>
  <si>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</si>
  <si>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</si>
  <si>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</si>
  <si>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</si>
  <si>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</si>
  <si>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</si>
  <si>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</si>
  <si>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</si>
  <si>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</si>
  <si>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</si>
  <si>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</si>
  <si>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</si>
  <si>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</si>
  <si>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</si>
  <si>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</si>
  <si>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</si>
  <si>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</si>
  <si>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</si>
  <si>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</si>
  <si>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</si>
  <si>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</si>
  <si>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</si>
  <si>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</si>
  <si>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</si>
  <si>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</si>
  <si>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</si>
  <si>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</si>
  <si>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</si>
  <si>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</si>
  <si>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</si>
  <si>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</si>
  <si>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</si>
  <si>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</si>
  <si>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</si>
  <si>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</si>
  <si>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</si>
  <si>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</si>
  <si>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</si>
  <si>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</si>
  <si>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</si>
  <si>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</si>
  <si>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</si>
  <si>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</si>
  <si>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</si>
  <si>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</si>
  <si>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</si>
  <si>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</si>
  <si>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</si>
  <si>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</si>
  <si>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</si>
  <si>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</si>
  <si>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</si>
  <si>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</si>
  <si>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</si>
  <si>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</si>
  <si>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</si>
  <si>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</si>
  <si>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</si>
  <si>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</si>
  <si>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</si>
  <si>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</si>
  <si>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</si>
  <si>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</si>
  <si>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</si>
  <si>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</si>
  <si>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</si>
  <si>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</si>
  <si>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</si>
  <si>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</si>
  <si>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</si>
  <si>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</si>
  <si>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</si>
  <si>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</si>
  <si>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</si>
  <si>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</si>
  <si>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</si>
  <si>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</si>
  <si>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</si>
  <si>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</si>
  <si>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</si>
  <si>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</si>
  <si>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</si>
  <si>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</si>
  <si>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</si>
  <si>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</si>
  <si>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</si>
  <si>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</si>
  <si>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</si>
  <si>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</si>
  <si>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</si>
  <si>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</si>
  <si>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</si>
  <si>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</si>
  <si>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</si>
  <si>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</si>
  <si>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</si>
  <si>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</si>
  <si>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</si>
  <si>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</si>
  <si>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</si>
  <si>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</si>
  <si>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</si>
  <si>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</si>
  <si>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</si>
  <si>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</si>
  <si>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</si>
  <si>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</si>
  <si>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</si>
  <si>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</si>
  <si>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</si>
  <si>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</si>
  <si>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</si>
  <si>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</si>
  <si>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</si>
  <si>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</si>
  <si>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</si>
  <si>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</si>
  <si>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</si>
  <si>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</si>
  <si>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</si>
  <si>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</si>
  <si>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</si>
  <si>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</si>
  <si>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</si>
  <si>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</si>
  <si>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</si>
  <si>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</si>
  <si>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</si>
  <si>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</si>
  <si>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</si>
  <si>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</si>
  <si>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</si>
  <si>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</si>
  <si>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</si>
  <si>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</si>
  <si>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</si>
  <si>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</si>
  <si>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</si>
  <si>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</si>
  <si>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</si>
  <si>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</si>
  <si>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</si>
  <si>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</si>
  <si>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</si>
  <si>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</si>
  <si>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</si>
  <si>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</si>
  <si>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</si>
  <si>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</si>
  <si>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</si>
  <si>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</si>
  <si>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</si>
  <si>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</si>
  <si>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</si>
  <si>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</si>
  <si>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</si>
  <si>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</si>
  <si>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</si>
  <si>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</si>
  <si>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</si>
  <si>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</si>
  <si>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</si>
  <si>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</si>
  <si>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</si>
  <si>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</si>
  <si>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</si>
  <si>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</si>
  <si>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</si>
  <si>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</si>
  <si>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</si>
  <si>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</si>
  <si>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</si>
  <si>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</si>
  <si>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</si>
  <si>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</si>
  <si>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</si>
  <si>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</si>
  <si>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</si>
  <si>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</si>
  <si>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</si>
  <si>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</si>
  <si>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</si>
  <si>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</si>
  <si>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</si>
  <si>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</si>
  <si>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</si>
  <si>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</si>
  <si>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</si>
  <si>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</si>
  <si>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</si>
  <si>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</si>
  <si>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</si>
  <si>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</si>
  <si>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</si>
  <si>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</si>
  <si>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</si>
  <si>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</si>
  <si>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</si>
  <si>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</si>
  <si>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</si>
  <si>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</si>
  <si>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</si>
  <si>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</si>
  <si>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</si>
  <si>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</si>
  <si>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</si>
  <si>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</si>
  <si>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</si>
  <si>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</si>
  <si>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</si>
  <si>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</si>
  <si>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</si>
  <si>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</si>
  <si>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</si>
  <si>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</si>
  <si>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</si>
  <si>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</si>
  <si>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</si>
  <si>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</si>
  <si>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</si>
  <si>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</si>
  <si>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</si>
  <si>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</si>
  <si>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</si>
  <si>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</si>
  <si>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</si>
  <si>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</si>
  <si>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</si>
  <si>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</si>
  <si>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</si>
  <si>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</si>
  <si>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</si>
  <si>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</si>
  <si>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</si>
  <si>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</si>
  <si>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</si>
  <si>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</si>
  <si>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</si>
  <si>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</si>
  <si>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</si>
  <si>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</si>
  <si>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</si>
  <si>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</si>
  <si>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</si>
  <si>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</si>
  <si>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</si>
  <si>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</si>
  <si>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</si>
  <si>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</si>
  <si>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</si>
  <si>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</si>
  <si>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</si>
  <si>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</si>
  <si>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</si>
  <si>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</si>
  <si>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</si>
  <si>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</si>
  <si>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</si>
  <si>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</si>
  <si>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</si>
  <si>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</si>
  <si>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</si>
  <si>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</si>
  <si>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</si>
  <si>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</si>
  <si>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</si>
  <si>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</si>
  <si>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</si>
  <si>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</si>
  <si>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</si>
  <si>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</si>
  <si>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</si>
  <si>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</si>
  <si>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</si>
  <si>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</si>
  <si>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</si>
  <si>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</si>
  <si>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</si>
  <si>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</si>
  <si>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</si>
  <si>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</si>
  <si>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</si>
  <si>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</si>
  <si>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</si>
  <si>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</si>
  <si>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</si>
  <si>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</si>
  <si>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</si>
  <si>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</si>
  <si>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</si>
  <si>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</si>
  <si>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</si>
  <si>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</si>
  <si>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</si>
  <si>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</si>
  <si>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</si>
  <si>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</si>
  <si>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</si>
  <si>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</si>
  <si>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</si>
  <si>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</si>
  <si>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</si>
  <si>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</si>
  <si>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</si>
  <si>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</si>
  <si>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</si>
  <si>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</si>
  <si>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</si>
  <si>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</si>
  <si>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</si>
  <si>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</si>
  <si>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</si>
  <si>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</si>
  <si>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</si>
  <si>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</si>
  <si>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</si>
  <si>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</si>
  <si>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</si>
  <si>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</si>
  <si>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</si>
  <si>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</si>
  <si>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</si>
  <si>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</si>
  <si>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</si>
  <si>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</si>
  <si>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</si>
  <si>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</si>
  <si>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</si>
  <si>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</si>
  <si>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</si>
  <si>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</si>
  <si>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</si>
  <si>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</si>
  <si>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</si>
  <si>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</si>
  <si>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</si>
  <si>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</si>
  <si>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</si>
  <si>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</si>
  <si>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</si>
  <si>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</si>
  <si>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</si>
  <si>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</si>
  <si>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</si>
  <si>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</si>
  <si>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</si>
  <si>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</si>
  <si>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</si>
  <si>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</si>
  <si>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</si>
  <si>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</si>
  <si>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</si>
  <si>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</si>
  <si>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</si>
  <si>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</si>
  <si>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</si>
  <si>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</si>
  <si>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</si>
  <si>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</si>
  <si>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</si>
  <si>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</si>
  <si>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</si>
  <si>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</si>
  <si>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</si>
  <si>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</si>
  <si>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</si>
  <si>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</si>
  <si>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</si>
  <si>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</si>
  <si>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</si>
  <si>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</si>
  <si>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</si>
  <si>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</si>
  <si>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</si>
  <si>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</si>
  <si>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</si>
  <si>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</si>
  <si>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</si>
  <si>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</si>
  <si>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</si>
  <si>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</si>
  <si>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</si>
  <si>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</si>
  <si>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</si>
  <si>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</si>
  <si>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</si>
  <si>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</si>
  <si>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</si>
  <si>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</si>
  <si>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</si>
  <si>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</si>
  <si>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</si>
  <si>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</si>
  <si>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</si>
  <si>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</si>
  <si>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</si>
  <si>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</si>
  <si>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</si>
  <si>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</si>
  <si>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</si>
  <si>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</si>
  <si>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</si>
  <si>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</si>
  <si>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</si>
  <si>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</si>
  <si>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</si>
  <si>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</si>
  <si>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</si>
  <si>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</si>
  <si>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</si>
  <si>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</si>
  <si>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</si>
  <si>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</si>
  <si>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</si>
  <si>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</si>
  <si>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</si>
  <si>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</si>
  <si>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</si>
  <si>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</si>
  <si>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</si>
  <si>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</si>
  <si>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</si>
  <si>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</si>
  <si>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</si>
  <si>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</si>
  <si>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</si>
  <si>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</si>
  <si>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</si>
  <si>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</si>
  <si>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</si>
  <si>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</si>
  <si>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</si>
  <si>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</si>
  <si>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</si>
  <si>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</si>
  <si>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</si>
  <si>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</si>
  <si>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</si>
  <si>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</si>
  <si>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</si>
  <si>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</si>
  <si>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</si>
  <si>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</si>
  <si>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</si>
  <si>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</si>
  <si>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</si>
  <si>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</si>
  <si>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</si>
  <si>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</si>
  <si>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</si>
  <si>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</si>
  <si>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</si>
  <si>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</si>
  <si>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</si>
  <si>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</si>
  <si>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</si>
  <si>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</si>
  <si>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</si>
  <si>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</si>
  <si>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</si>
  <si>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</si>
  <si>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</si>
  <si>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</si>
  <si>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</si>
  <si>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</si>
  <si>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</si>
  <si>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</si>
  <si>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</si>
  <si>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</si>
  <si>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</si>
  <si>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</si>
  <si>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</si>
  <si>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</si>
  <si>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</si>
  <si>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</si>
  <si>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</si>
  <si>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</si>
  <si>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</si>
  <si>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</si>
  <si>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</si>
  <si>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</si>
  <si>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</si>
  <si>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</si>
  <si>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</si>
  <si>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</si>
  <si>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</si>
  <si>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</si>
  <si>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</si>
  <si>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</si>
  <si>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</si>
  <si>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</si>
  <si>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</si>
  <si>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</si>
  <si>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</si>
  <si>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</si>
  <si>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</si>
  <si>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</si>
  <si>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</si>
  <si>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</si>
  <si>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</si>
  <si>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</si>
  <si>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</si>
  <si>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</si>
  <si>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</si>
  <si>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</si>
  <si>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</si>
  <si>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</si>
  <si>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</si>
  <si>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</si>
  <si>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</si>
  <si>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</si>
  <si>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</si>
  <si>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</si>
  <si>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</si>
  <si>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</si>
  <si>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</si>
  <si>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</si>
  <si>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</si>
  <si>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</si>
  <si>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</si>
  <si>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</si>
  <si>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</si>
  <si>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</si>
  <si>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</si>
  <si>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</si>
  <si>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</si>
  <si>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</si>
  <si>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</si>
  <si>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</si>
  <si>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</si>
  <si>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</si>
  <si>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</si>
  <si>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</si>
  <si>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</si>
  <si>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</si>
  <si>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</si>
  <si>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</si>
  <si>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</si>
  <si>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</si>
  <si>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</si>
  <si>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</si>
  <si>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</si>
  <si>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</si>
  <si>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</si>
  <si>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</si>
  <si>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</si>
  <si>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</si>
  <si>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</si>
  <si>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</si>
  <si>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</si>
  <si>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</si>
  <si>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</si>
  <si>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</si>
  <si>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</si>
  <si>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</si>
  <si>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</si>
  <si>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</si>
  <si>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</si>
  <si>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</si>
  <si>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</si>
  <si>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</si>
  <si>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</si>
  <si>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</si>
  <si>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</si>
  <si>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</si>
  <si>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</si>
  <si>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</si>
  <si>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</si>
  <si>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</si>
  <si>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</si>
  <si>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</si>
  <si>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</si>
  <si>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</si>
  <si>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</si>
  <si>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</si>
  <si>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</si>
  <si>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</si>
  <si>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</si>
  <si>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</si>
  <si>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</si>
  <si>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</si>
  <si>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</si>
  <si>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</si>
  <si>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</si>
  <si>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</si>
  <si>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</si>
  <si>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</si>
  <si>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</si>
  <si>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</si>
  <si>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</si>
  <si>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</si>
  <si>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</si>
  <si>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</si>
  <si>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</si>
  <si>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</si>
  <si>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</si>
  <si>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</si>
  <si>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</si>
  <si>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</si>
  <si>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</si>
  <si>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</si>
  <si>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</si>
  <si>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</si>
  <si>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</si>
  <si>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</si>
  <si>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</si>
  <si>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</si>
  <si>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</si>
  <si>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</si>
  <si>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</si>
  <si>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</si>
  <si>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</si>
  <si>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</si>
  <si>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</si>
  <si>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</si>
  <si>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</si>
  <si>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</si>
  <si>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</si>
  <si>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</si>
  <si>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</si>
  <si>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</si>
  <si>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</si>
  <si>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</si>
  <si>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</si>
  <si>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</si>
  <si>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</si>
  <si>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</si>
  <si>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</si>
  <si>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</si>
  <si>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</si>
  <si>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</si>
  <si>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</si>
  <si>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</si>
  <si>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</si>
  <si>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</si>
  <si>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</si>
  <si>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</si>
  <si>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</si>
  <si>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</si>
  <si>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</si>
  <si>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</si>
  <si>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</si>
  <si>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</si>
  <si>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</si>
  <si>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</si>
  <si>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</si>
  <si>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</si>
  <si>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</si>
  <si>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</si>
  <si>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</si>
  <si>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</si>
  <si>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</si>
  <si>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</si>
  <si>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</si>
  <si>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</si>
  <si>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</si>
  <si>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</si>
  <si>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</si>
  <si>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</si>
  <si>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</si>
  <si>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</si>
  <si>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</si>
  <si>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</si>
  <si>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</si>
  <si>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</si>
  <si>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</si>
  <si>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</si>
  <si>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</si>
  <si>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</si>
  <si>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</si>
  <si>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</si>
  <si>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</si>
  <si>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</si>
  <si>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</si>
  <si>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</si>
  <si>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</si>
  <si>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</si>
  <si>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</si>
  <si>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</si>
  <si>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</si>
  <si>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</si>
  <si>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</si>
  <si>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</si>
  <si>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</si>
  <si>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</si>
  <si>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</si>
  <si>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</si>
  <si>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</si>
  <si>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</si>
  <si>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</si>
  <si>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</si>
  <si>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</si>
  <si>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</si>
  <si>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</si>
  <si>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</si>
  <si>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</si>
  <si>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</si>
  <si>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</si>
  <si>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</si>
  <si>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</si>
  <si>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</si>
  <si>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</si>
  <si>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</si>
  <si>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</si>
  <si>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</si>
  <si>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</si>
  <si>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</si>
  <si>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</si>
  <si>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</si>
  <si>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</si>
  <si>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</si>
  <si>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</si>
  <si>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</si>
  <si>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</si>
  <si>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</si>
  <si>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</si>
  <si>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</si>
  <si>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</si>
  <si>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</si>
  <si>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</si>
  <si>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</si>
  <si>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</si>
  <si>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</si>
  <si>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</si>
  <si>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</si>
  <si>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</si>
  <si>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</si>
  <si>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</si>
  <si>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</si>
  <si>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</si>
  <si>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</si>
  <si>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</si>
  <si>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</si>
  <si>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</si>
  <si>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</si>
  <si>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</si>
  <si>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</si>
  <si>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</si>
  <si>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</si>
  <si>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</si>
  <si>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</si>
  <si>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</si>
  <si>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</si>
  <si>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</si>
  <si>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</si>
  <si>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</si>
  <si>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</si>
  <si>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</si>
  <si>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</si>
  <si>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</si>
  <si>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</si>
  <si>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</si>
  <si>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</si>
  <si>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</si>
  <si>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</si>
  <si>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</si>
  <si>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</si>
  <si>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</si>
  <si>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</si>
  <si>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</si>
  <si>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</si>
  <si>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</si>
  <si>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</si>
  <si>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</si>
  <si>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</si>
  <si>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</si>
  <si>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</si>
  <si>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</si>
  <si>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</si>
  <si>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</si>
  <si>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</si>
  <si>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</si>
  <si>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</si>
  <si>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</si>
  <si>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</si>
  <si>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</si>
  <si>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</si>
  <si>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</si>
  <si>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</si>
  <si>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</si>
  <si>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</si>
  <si>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</si>
  <si>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</si>
  <si>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</si>
  <si>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</si>
  <si>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</si>
  <si>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</si>
  <si>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</si>
  <si>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</si>
  <si>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</si>
  <si>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</si>
  <si>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</si>
  <si>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</si>
  <si>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</si>
  <si>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</si>
  <si>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</si>
  <si>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</si>
  <si>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</si>
  <si>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</si>
  <si>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</si>
  <si>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</si>
  <si>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</si>
  <si>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</si>
  <si>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</si>
  <si>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</si>
  <si>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</si>
  <si>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</si>
  <si>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</si>
  <si>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</si>
  <si>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</si>
  <si>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</si>
  <si>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</si>
  <si>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</si>
  <si>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</si>
  <si>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</si>
  <si>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</si>
  <si>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</si>
  <si>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</si>
  <si>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</si>
  <si>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</si>
  <si>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</si>
  <si>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</si>
  <si>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</si>
  <si>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</si>
  <si>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</si>
  <si>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</si>
  <si>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</si>
  <si>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</si>
  <si>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</si>
  <si>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</si>
  <si>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</si>
  <si>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</si>
  <si>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</si>
  <si>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</si>
  <si>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</si>
  <si>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</si>
  <si>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</si>
  <si>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</si>
  <si>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</si>
  <si>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</si>
  <si>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</si>
  <si>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</si>
  <si>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</si>
  <si>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</si>
  <si>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</si>
  <si>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</si>
  <si>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</si>
  <si>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</si>
  <si>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</si>
  <si>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</si>
  <si>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</si>
  <si>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</si>
  <si>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</si>
  <si>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</si>
  <si>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</si>
  <si>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</si>
  <si>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</si>
  <si>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</si>
  <si>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</si>
  <si>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</si>
  <si>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</si>
  <si>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</si>
  <si>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</si>
  <si>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</si>
  <si>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</si>
  <si>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</si>
  <si>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</si>
  <si>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</si>
  <si>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</si>
  <si>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</si>
  <si>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</si>
  <si>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</si>
  <si>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</si>
  <si>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</si>
  <si>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</si>
  <si>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</si>
  <si>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</si>
  <si>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</si>
  <si>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</si>
  <si>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</si>
  <si>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</si>
  <si>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</si>
  <si>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</si>
  <si>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</si>
  <si>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</si>
  <si>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</si>
  <si>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</si>
  <si>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</si>
  <si>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</si>
  <si>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</si>
  <si>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</si>
  <si>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</si>
  <si>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</si>
  <si>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</si>
  <si>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</si>
  <si>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</si>
  <si>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</si>
  <si>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</si>
  <si>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</si>
  <si>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</si>
  <si>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</si>
  <si>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</si>
  <si>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</si>
  <si>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</si>
  <si>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</si>
  <si>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</si>
  <si>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</si>
  <si>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</si>
  <si>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</si>
  <si>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</si>
  <si>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</si>
  <si>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</si>
  <si>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</si>
  <si>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</si>
  <si>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</si>
  <si>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</si>
  <si>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</si>
  <si>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</si>
  <si>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</si>
  <si>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</si>
  <si>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</si>
  <si>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</si>
  <si>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</si>
  <si>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</si>
  <si>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</si>
  <si>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</si>
  <si>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</si>
  <si>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</si>
  <si>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</si>
  <si>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</si>
  <si>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</si>
  <si>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</si>
  <si>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</si>
  <si>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</si>
  <si>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</si>
  <si>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</si>
  <si>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</si>
  <si>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</si>
  <si>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</si>
  <si>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</si>
  <si>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</si>
  <si>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</si>
  <si>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</si>
  <si>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</si>
  <si>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</si>
  <si>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</si>
  <si>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</si>
  <si>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</si>
  <si>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</si>
  <si>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</si>
  <si>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</si>
  <si>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</si>
  <si>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</si>
  <si>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</si>
  <si>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</si>
  <si>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</si>
  <si>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</si>
  <si>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</si>
  <si>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</si>
  <si>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</si>
  <si>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</si>
  <si>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</si>
  <si>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</si>
  <si>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</si>
  <si>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</si>
  <si>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</si>
  <si>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</si>
  <si>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</si>
  <si>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</si>
  <si>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</si>
  <si>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</si>
  <si>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</si>
  <si>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</si>
  <si>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</si>
  <si>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</si>
  <si>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</si>
  <si>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</si>
  <si>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</si>
  <si>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</si>
  <si>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</si>
  <si>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</si>
  <si>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</si>
  <si>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</si>
  <si>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</si>
  <si>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</si>
  <si>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</si>
  <si>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</si>
  <si>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</si>
  <si>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</si>
  <si>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</si>
  <si>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</si>
  <si>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</si>
  <si>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</si>
  <si>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</si>
  <si>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</si>
  <si>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</si>
  <si>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</si>
  <si>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</si>
  <si>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</si>
  <si>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</si>
  <si>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</si>
  <si>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</si>
  <si>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</si>
  <si>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</si>
  <si>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</si>
  <si>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</si>
  <si>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</si>
  <si>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</si>
  <si>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</si>
  <si>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</si>
  <si>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</si>
  <si>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</si>
  <si>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</si>
  <si>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</si>
  <si>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</si>
  <si>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</si>
  <si>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</si>
  <si>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</si>
  <si>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</si>
  <si>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</si>
  <si>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</si>
  <si>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</si>
  <si>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</si>
  <si>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</si>
  <si>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</si>
  <si>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</si>
  <si>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</si>
  <si>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</si>
  <si>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</si>
  <si>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</si>
  <si>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</si>
  <si>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</si>
  <si>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</si>
  <si>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</si>
  <si>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</si>
  <si>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</si>
  <si>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</si>
  <si>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</si>
  <si>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</si>
  <si>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</si>
  <si>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</si>
  <si>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</si>
  <si>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</si>
  <si>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</si>
  <si>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</si>
  <si>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</si>
  <si>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</si>
  <si>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</si>
  <si>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</si>
  <si>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</si>
  <si>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</si>
  <si>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</si>
  <si>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</si>
  <si>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</si>
  <si>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</si>
  <si>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</si>
  <si>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</si>
  <si>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</si>
  <si>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</si>
  <si>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</si>
  <si>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</si>
  <si>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</si>
  <si>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</si>
  <si>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</si>
  <si>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</si>
  <si>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</si>
  <si>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</si>
  <si>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</si>
  <si>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</si>
  <si>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</si>
  <si>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</si>
  <si>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</si>
  <si>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</si>
  <si>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</si>
  <si>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</si>
  <si>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</si>
  <si>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</si>
  <si>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</si>
  <si>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</si>
  <si>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</si>
  <si>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</si>
  <si>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</si>
  <si>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</si>
  <si>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</si>
  <si>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</si>
  <si>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</si>
  <si>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</si>
  <si>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</si>
  <si>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</si>
  <si>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</si>
  <si>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</si>
  <si>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</si>
  <si>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</si>
  <si>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</si>
  <si>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</si>
  <si>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</si>
  <si>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</si>
  <si>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</si>
  <si>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</si>
  <si>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</si>
  <si>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</si>
  <si>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</si>
  <si>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</si>
  <si>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</si>
  <si>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</si>
  <si>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</si>
  <si>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</si>
  <si>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</si>
  <si>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</si>
  <si>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</si>
  <si>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</si>
  <si>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</si>
  <si>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</si>
  <si>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</si>
  <si>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</si>
  <si>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</si>
  <si>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</si>
  <si>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</si>
  <si>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</si>
  <si>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</si>
  <si>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</si>
  <si>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</si>
  <si>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</si>
  <si>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</si>
  <si>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</si>
  <si>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</si>
  <si>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</si>
  <si>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</si>
  <si>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</si>
  <si>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</si>
  <si>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</si>
  <si>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</si>
  <si>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</si>
  <si>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</si>
  <si>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</si>
  <si>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</si>
  <si>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</si>
  <si>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</si>
  <si>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</si>
  <si>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</si>
  <si>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</si>
  <si>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</si>
  <si>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</si>
  <si>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</si>
  <si>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</si>
  <si>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</si>
  <si>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</si>
  <si>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</si>
  <si>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</si>
  <si>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</si>
  <si>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</si>
  <si>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</si>
  <si>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</si>
  <si>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</si>
  <si>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</si>
  <si>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</si>
  <si>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</si>
  <si>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</si>
  <si>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</si>
  <si>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</si>
  <si>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</si>
  <si>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</si>
  <si>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</si>
  <si>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</si>
  <si>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</si>
  <si>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</si>
  <si>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</si>
  <si>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</si>
  <si>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</si>
  <si>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</si>
  <si>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</si>
  <si>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</si>
  <si>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</si>
  <si>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</si>
  <si>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</si>
  <si>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</si>
  <si>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</si>
  <si>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</si>
  <si>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</si>
  <si>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</si>
  <si>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</si>
  <si>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</si>
  <si>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</si>
  <si>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</si>
  <si>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</si>
  <si>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Филиал ООО "Газпром теплоэнерго Казань" "Бавлинский"</t>
  </si>
  <si>
    <t>Россия, 423930, Республика Татарстан, г. Бавлы, ул. С.Сайдашева, д. 4</t>
  </si>
  <si>
    <t>Галимов Ильдар Фаатович</t>
  </si>
  <si>
    <t>Мифтахова Венера Дамировна</t>
  </si>
  <si>
    <t>ведущий экономист</t>
  </si>
  <si>
    <t>(85569)5-65-68</t>
  </si>
  <si>
    <t>miftkhova_VD@gptekazan.ru</t>
  </si>
  <si>
    <t>О</t>
  </si>
  <si>
    <t>Бавлинский муниципальный район, Город Бавлы (92614101);</t>
  </si>
  <si>
    <t>Тариф на тепловую энергию (мощность),поставляемую теплоснаюжающими организациями потребителям</t>
  </si>
  <si>
    <t>28.04.2022</t>
  </si>
  <si>
    <t>1-04-515</t>
  </si>
  <si>
    <t>30.06.2023</t>
  </si>
  <si>
    <t>01.07.2023</t>
  </si>
  <si>
    <t>01.06.2023</t>
  </si>
  <si>
    <t>Инвестиционная программа развития системы теплоснабжения по Бавлинскому муниципальному району на 2021-2022 год</t>
  </si>
  <si>
    <t>https://portal.eias.ru/Portal/DownloadPage.aspx?type=12&amp;guid=42f77f76-2c58-44d5-bfa0-d319dbb1b46d</t>
  </si>
  <si>
    <t>https://portal.eias.ru/Portal/DownloadPage.aspx?type=12&amp;guid=eaf0e138-f9b8-4155-a2a0-edb90b664f9e</t>
  </si>
  <si>
    <t>06.05.2022 16:20:00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</si>
</sst>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22">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31</xdr:row>
      <xdr:rowOff>0</xdr:rowOff>
    </xdr:from>
    <xdr:to>
      <xdr:col>28</xdr:col>
      <xdr:colOff>228600</xdr:colOff>
      <xdr:row>31</xdr:row>
      <xdr:rowOff>190500</xdr:rowOff>
    </xdr:to>
    <xdr:grpSp>
      <xdr:nvGrpSpPr>
        <xdr:cNvPr id="4" name="shCalendar">
          <a:extLst>
            <a:ext uri="{FF2B5EF4-FFF2-40B4-BE49-F238E27FC236}">
              <a16:creationId xmlns:a16="http://schemas.microsoft.com/office/drawing/2014/main" xmlns="" id="{00000000-0008-0000-0B00-000004000000}"/>
            </a:ext>
          </a:extLst>
        </xdr:cNvPr>
        <xdr:cNvGrpSpPr>
          <a:grpSpLocks/>
        </xdr:cNvGrpSpPr>
      </xdr:nvGrpSpPr>
      <xdr:grpSpPr bwMode="auto">
        <a:xfrm>
          <a:off x="12763500" y="829627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xmlns=""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xmlns=""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xmlns=""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xmlns=""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xmlns=""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xmlns=""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xmlns=""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xmlns=""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34</xdr:row>
      <xdr:rowOff>0</xdr:rowOff>
    </xdr:from>
    <xdr:ext cx="190500" cy="190500"/>
    <xdr:grpSp>
      <xdr:nvGrpSpPr>
        <xdr:cNvPr id="7" name="shCalendar" hidden="1">
          <a:extLst>
            <a:ext uri="{FF2B5EF4-FFF2-40B4-BE49-F238E27FC236}">
              <a16:creationId xmlns:a16="http://schemas.microsoft.com/office/drawing/2014/main" xmlns="" id="{00000000-0008-0000-2100-000007000000}"/>
            </a:ext>
          </a:extLst>
        </xdr:cNvPr>
        <xdr:cNvGrpSpPr>
          <a:grpSpLocks/>
        </xdr:cNvGrpSpPr>
      </xdr:nvGrpSpPr>
      <xdr:grpSpPr bwMode="auto">
        <a:xfrm>
          <a:off x="8010525" y="120205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xmlns=""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11" t="s">
        <v>717</v>
      </c>
      <c r="M5" s="1311"/>
      <c r="N5" s="1311"/>
      <c r="O5" s="1311"/>
      <c r="P5" s="1311"/>
      <c r="Q5" s="1311"/>
      <c r="R5" s="1311"/>
      <c r="S5" s="1311"/>
      <c r="T5" s="1311"/>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28.04.2022</v>
      </c>
      <c r="P8" s="1288"/>
      <c r="Q8" s="1288"/>
      <c r="R8" s="1288"/>
      <c r="S8" s="1288"/>
      <c r="T8" s="1288"/>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1-04-515</v>
      </c>
      <c r="P9" s="1288"/>
      <c r="Q9" s="1288"/>
      <c r="R9" s="1288"/>
      <c r="S9" s="1288"/>
      <c r="T9" s="1288"/>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29" s="539" customFormat="1" ht="11.25" hidden="1">
      <c r="A11" s="559"/>
      <c r="B11" s="559"/>
      <c r="C11" s="559"/>
      <c r="D11" s="559"/>
      <c r="E11" s="559"/>
      <c r="F11" s="559"/>
      <c r="G11" s="559"/>
      <c r="H11" s="559"/>
      <c r="L11" s="1312"/>
      <c r="M11" s="1312"/>
      <c r="N11" s="536"/>
      <c r="O11" s="551"/>
      <c r="P11" s="551"/>
      <c r="Q11" s="551"/>
      <c r="R11" s="551"/>
      <c r="S11" s="551"/>
      <c r="T11" s="551"/>
      <c r="U11" s="557" t="s">
        <v>371</v>
      </c>
      <c r="X11" s="559"/>
      <c r="Y11" s="559"/>
      <c r="Z11" s="559"/>
      <c r="AA11" s="559"/>
      <c r="AB11" s="559"/>
      <c r="AC11" s="559"/>
    </row>
    <row r="12" spans="1:29">
      <c r="J12" s="499"/>
      <c r="K12" s="499"/>
      <c r="L12" s="494"/>
      <c r="M12" s="494"/>
      <c r="N12" s="472"/>
      <c r="O12" s="1289"/>
      <c r="P12" s="1289"/>
      <c r="Q12" s="1289"/>
      <c r="R12" s="1289"/>
      <c r="S12" s="1289"/>
      <c r="T12" s="1289"/>
      <c r="U12" s="1289"/>
    </row>
    <row r="13" spans="1:29">
      <c r="J13" s="499"/>
      <c r="K13" s="499"/>
      <c r="L13" s="1230" t="s">
        <v>445</v>
      </c>
      <c r="M13" s="1230"/>
      <c r="N13" s="1230"/>
      <c r="O13" s="1230"/>
      <c r="P13" s="1230"/>
      <c r="Q13" s="1230"/>
      <c r="R13" s="1230"/>
      <c r="S13" s="1230"/>
      <c r="T13" s="1230"/>
      <c r="U13" s="1230"/>
      <c r="V13" s="1230"/>
      <c r="W13" s="1230" t="s">
        <v>446</v>
      </c>
    </row>
    <row r="14" spans="1:29" ht="14.25" customHeight="1">
      <c r="J14" s="499"/>
      <c r="K14" s="499"/>
      <c r="L14" s="1295" t="s">
        <v>91</v>
      </c>
      <c r="M14" s="1295" t="s">
        <v>602</v>
      </c>
      <c r="N14" s="630"/>
      <c r="O14" s="1296" t="s">
        <v>604</v>
      </c>
      <c r="P14" s="1297"/>
      <c r="Q14" s="1297"/>
      <c r="R14" s="1297"/>
      <c r="S14" s="1297"/>
      <c r="T14" s="1298"/>
      <c r="U14" s="1306" t="s">
        <v>339</v>
      </c>
      <c r="V14" s="1292" t="s">
        <v>274</v>
      </c>
      <c r="W14" s="1230"/>
    </row>
    <row r="15" spans="1:29" ht="14.25" customHeight="1">
      <c r="J15" s="499"/>
      <c r="K15" s="499"/>
      <c r="L15" s="1295"/>
      <c r="M15" s="1295"/>
      <c r="N15" s="631"/>
      <c r="O15" s="1301" t="s">
        <v>578</v>
      </c>
      <c r="P15" s="1299" t="s">
        <v>270</v>
      </c>
      <c r="Q15" s="1300"/>
      <c r="R15" s="1303" t="s">
        <v>615</v>
      </c>
      <c r="S15" s="1304"/>
      <c r="T15" s="1305"/>
      <c r="U15" s="1307"/>
      <c r="V15" s="1293"/>
      <c r="W15" s="1230"/>
    </row>
    <row r="16" spans="1:29" ht="33.75" customHeight="1">
      <c r="J16" s="499"/>
      <c r="K16" s="499"/>
      <c r="L16" s="1295"/>
      <c r="M16" s="1295"/>
      <c r="N16" s="632"/>
      <c r="O16" s="1302"/>
      <c r="P16" s="505" t="s">
        <v>579</v>
      </c>
      <c r="Q16" s="505" t="s">
        <v>6</v>
      </c>
      <c r="R16" s="506" t="s">
        <v>273</v>
      </c>
      <c r="S16" s="1290" t="s">
        <v>272</v>
      </c>
      <c r="T16" s="1291"/>
      <c r="U16" s="1308"/>
      <c r="V16" s="1294"/>
      <c r="W16" s="1230"/>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13">
        <f ca="1">OFFSET(S17,0,-1)+1</f>
        <v>7</v>
      </c>
      <c r="T17" s="1313"/>
      <c r="U17" s="617">
        <f ca="1">OFFSET(U17,0,-2)+1</f>
        <v>8</v>
      </c>
      <c r="V17" s="618">
        <f ca="1">OFFSET(V17,0,-1)</f>
        <v>8</v>
      </c>
      <c r="W17" s="617">
        <f ca="1">OFFSET(W17,0,-1)+1</f>
        <v>9</v>
      </c>
    </row>
    <row r="18" spans="1:29" ht="22.5">
      <c r="A18" s="1314">
        <v>1</v>
      </c>
      <c r="B18" s="813"/>
      <c r="C18" s="813"/>
      <c r="D18" s="813"/>
      <c r="E18" s="814"/>
      <c r="F18" s="815"/>
      <c r="G18" s="815"/>
      <c r="H18" s="815"/>
      <c r="I18" s="816"/>
      <c r="J18" s="811"/>
      <c r="K18" s="818"/>
      <c r="L18" s="562" t="e">
        <f ca="1">mergeValue(A18)</f>
        <v>#NAME?</v>
      </c>
      <c r="M18" s="610" t="s">
        <v>19</v>
      </c>
      <c r="N18" s="615"/>
      <c r="O18" s="1315"/>
      <c r="P18" s="1315"/>
      <c r="Q18" s="1315"/>
      <c r="R18" s="1315"/>
      <c r="S18" s="1315"/>
      <c r="T18" s="1315"/>
      <c r="U18" s="1315"/>
      <c r="V18" s="1315"/>
      <c r="W18" s="1129" t="s">
        <v>718</v>
      </c>
      <c r="Y18" s="558"/>
      <c r="Z18" s="558" t="str">
        <f t="shared" ref="Z18:Z31" si="0">IF(M18="","",M18 )</f>
        <v>Наименование тарифа</v>
      </c>
      <c r="AA18" s="558"/>
      <c r="AB18" s="558"/>
      <c r="AC18" s="558"/>
    </row>
    <row r="19" spans="1:29" ht="22.5">
      <c r="A19" s="1314"/>
      <c r="B19" s="1314">
        <v>1</v>
      </c>
      <c r="C19" s="813"/>
      <c r="D19" s="813"/>
      <c r="E19" s="815"/>
      <c r="F19" s="815"/>
      <c r="G19" s="815"/>
      <c r="H19" s="815"/>
      <c r="I19" s="810"/>
      <c r="J19" s="809"/>
      <c r="K19" s="812"/>
      <c r="L19" s="562" t="e">
        <f ca="1">mergeValue(A19) &amp;"."&amp; mergeValue(B19)</f>
        <v>#NAME?</v>
      </c>
      <c r="M19" s="516" t="s">
        <v>15</v>
      </c>
      <c r="N19" s="615"/>
      <c r="O19" s="1315"/>
      <c r="P19" s="1315"/>
      <c r="Q19" s="1315"/>
      <c r="R19" s="1315"/>
      <c r="S19" s="1315"/>
      <c r="T19" s="1315"/>
      <c r="U19" s="1315"/>
      <c r="V19" s="1315"/>
      <c r="W19" s="1129" t="s">
        <v>459</v>
      </c>
      <c r="Y19" s="558"/>
      <c r="Z19" s="558" t="str">
        <f t="shared" si="0"/>
        <v>Территория действия тарифа</v>
      </c>
      <c r="AA19" s="558"/>
      <c r="AB19" s="558"/>
      <c r="AC19" s="558"/>
    </row>
    <row r="20" spans="1:29" ht="22.5">
      <c r="A20" s="1314"/>
      <c r="B20" s="1314"/>
      <c r="C20" s="1314">
        <v>1</v>
      </c>
      <c r="D20" s="813"/>
      <c r="E20" s="815"/>
      <c r="F20" s="815"/>
      <c r="G20" s="815"/>
      <c r="H20" s="815"/>
      <c r="I20" s="817"/>
      <c r="J20" s="809"/>
      <c r="K20" s="812"/>
      <c r="L20" s="562" t="e">
        <f ca="1">mergeValue(A20) &amp;"."&amp; mergeValue(B20)&amp;"."&amp; mergeValue(C20)</f>
        <v>#NAME?</v>
      </c>
      <c r="M20" s="517" t="s">
        <v>7</v>
      </c>
      <c r="N20" s="615"/>
      <c r="O20" s="1315"/>
      <c r="P20" s="1315"/>
      <c r="Q20" s="1315"/>
      <c r="R20" s="1315"/>
      <c r="S20" s="1315"/>
      <c r="T20" s="1315"/>
      <c r="U20" s="1315"/>
      <c r="V20" s="1315"/>
      <c r="W20" s="1129" t="s">
        <v>600</v>
      </c>
      <c r="Y20" s="558"/>
      <c r="Z20" s="558" t="str">
        <f t="shared" si="0"/>
        <v xml:space="preserve">Наименование системы теплоснабжения </v>
      </c>
      <c r="AA20" s="558"/>
      <c r="AB20" s="558"/>
      <c r="AC20" s="558"/>
    </row>
    <row r="21" spans="1:29" ht="22.5">
      <c r="A21" s="1314"/>
      <c r="B21" s="1314"/>
      <c r="C21" s="1314"/>
      <c r="D21" s="1314">
        <v>1</v>
      </c>
      <c r="E21" s="815"/>
      <c r="F21" s="815"/>
      <c r="G21" s="815"/>
      <c r="H21" s="815"/>
      <c r="I21" s="817"/>
      <c r="J21" s="809"/>
      <c r="K21" s="812"/>
      <c r="L21" s="562" t="e">
        <f ca="1">mergeValue(A21) &amp;"."&amp; mergeValue(B21)&amp;"."&amp; mergeValue(C21)&amp;"."&amp; mergeValue(D21)</f>
        <v>#NAME?</v>
      </c>
      <c r="M21" s="518" t="s">
        <v>21</v>
      </c>
      <c r="N21" s="615"/>
      <c r="O21" s="1315"/>
      <c r="P21" s="1315"/>
      <c r="Q21" s="1315"/>
      <c r="R21" s="1315"/>
      <c r="S21" s="1315"/>
      <c r="T21" s="1315"/>
      <c r="U21" s="1315"/>
      <c r="V21" s="1315"/>
      <c r="W21" s="1129" t="s">
        <v>601</v>
      </c>
      <c r="Y21" s="558"/>
      <c r="Z21" s="558" t="str">
        <f t="shared" si="0"/>
        <v xml:space="preserve">Источник тепловой энергии  </v>
      </c>
      <c r="AA21" s="558"/>
      <c r="AB21" s="558"/>
      <c r="AC21" s="558"/>
    </row>
    <row r="22" spans="1:29" ht="78.75">
      <c r="A22" s="1314"/>
      <c r="B22" s="1314"/>
      <c r="C22" s="1314"/>
      <c r="D22" s="1314"/>
      <c r="E22" s="1314">
        <v>1</v>
      </c>
      <c r="F22" s="815"/>
      <c r="G22" s="815"/>
      <c r="H22" s="813">
        <v>1</v>
      </c>
      <c r="I22" s="1314">
        <v>1</v>
      </c>
      <c r="J22" s="815"/>
      <c r="K22" s="820"/>
      <c r="L22" s="562" t="e">
        <f ca="1">mergeValue(A22) &amp;"."&amp; mergeValue(B22)&amp;"."&amp; mergeValue(C22)&amp;"."&amp; mergeValue(D22)&amp;"."&amp; mergeValue(E22)</f>
        <v>#NAME?</v>
      </c>
      <c r="M22" s="524" t="s">
        <v>8</v>
      </c>
      <c r="N22" s="615"/>
      <c r="O22" s="1316"/>
      <c r="P22" s="1316"/>
      <c r="Q22" s="1316"/>
      <c r="R22" s="1316"/>
      <c r="S22" s="1316"/>
      <c r="T22" s="1316"/>
      <c r="U22" s="1316"/>
      <c r="V22" s="1316"/>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4"/>
      <c r="B23" s="1314"/>
      <c r="C23" s="1314"/>
      <c r="D23" s="1314"/>
      <c r="E23" s="1314"/>
      <c r="F23" s="1314">
        <v>1</v>
      </c>
      <c r="G23" s="813"/>
      <c r="H23" s="813"/>
      <c r="I23" s="1314"/>
      <c r="J23" s="1314">
        <v>1</v>
      </c>
      <c r="K23" s="821"/>
      <c r="L23" s="562" t="e">
        <f ca="1">mergeValue(A23) &amp;"."&amp; mergeValue(B23)&amp;"."&amp; mergeValue(C23)&amp;"."&amp; mergeValue(D23)&amp;"."&amp; mergeValue(E23)&amp;"."&amp; mergeValue(F23)</f>
        <v>#NAME?</v>
      </c>
      <c r="M23" s="525" t="s">
        <v>9</v>
      </c>
      <c r="N23" s="615"/>
      <c r="O23" s="1317"/>
      <c r="P23" s="1318"/>
      <c r="Q23" s="1318"/>
      <c r="R23" s="1318"/>
      <c r="S23" s="1318"/>
      <c r="T23" s="1318"/>
      <c r="U23" s="1318"/>
      <c r="V23" s="1319"/>
      <c r="W23" s="1129" t="s">
        <v>720</v>
      </c>
      <c r="Y23" s="558"/>
      <c r="Z23" s="558" t="str">
        <f t="shared" si="0"/>
        <v>Группа потребителей</v>
      </c>
      <c r="AA23" s="558"/>
      <c r="AB23" s="558"/>
      <c r="AC23" s="558"/>
    </row>
    <row r="24" spans="1:29" ht="122.1" customHeight="1">
      <c r="A24" s="1314"/>
      <c r="B24" s="1314"/>
      <c r="C24" s="1314"/>
      <c r="D24" s="1314"/>
      <c r="E24" s="1314"/>
      <c r="F24" s="1314"/>
      <c r="G24" s="813">
        <v>1</v>
      </c>
      <c r="H24" s="813"/>
      <c r="I24" s="1314"/>
      <c r="J24" s="1314"/>
      <c r="K24" s="821">
        <v>1</v>
      </c>
      <c r="L24" s="562" t="e">
        <f ca="1">mergeValue(A24) &amp;"."&amp; mergeValue(B24)&amp;"."&amp; mergeValue(C24)&amp;"."&amp; mergeValue(D24)&amp;"."&amp; mergeValue(E24)&amp;"."&amp; mergeValue(F24)&amp;"."&amp; mergeValue(G24)</f>
        <v>#NAME?</v>
      </c>
      <c r="M24" s="1088"/>
      <c r="N24" s="615"/>
      <c r="O24" s="532"/>
      <c r="P24" s="532"/>
      <c r="Q24" s="1040"/>
      <c r="R24" s="1309"/>
      <c r="S24" s="1310" t="s">
        <v>83</v>
      </c>
      <c r="T24" s="1309"/>
      <c r="U24" s="1310" t="s">
        <v>84</v>
      </c>
      <c r="V24" s="532"/>
      <c r="W24" s="1284" t="s">
        <v>721</v>
      </c>
      <c r="X24" s="554" t="e">
        <f ca="1">strCheckDate(O25:V25)</f>
        <v>#NAME?</v>
      </c>
      <c r="Y24" s="558"/>
      <c r="Z24" s="558" t="str">
        <f t="shared" si="0"/>
        <v/>
      </c>
      <c r="AA24" s="558"/>
      <c r="AB24" s="558"/>
      <c r="AC24" s="558"/>
    </row>
    <row r="25" spans="1:29" ht="11.25" hidden="1">
      <c r="A25" s="1314"/>
      <c r="B25" s="1314"/>
      <c r="C25" s="1314"/>
      <c r="D25" s="1314"/>
      <c r="E25" s="1314"/>
      <c r="F25" s="1314"/>
      <c r="G25" s="813"/>
      <c r="H25" s="813"/>
      <c r="I25" s="1314"/>
      <c r="J25" s="1314"/>
      <c r="K25" s="821"/>
      <c r="L25" s="569"/>
      <c r="M25" s="615"/>
      <c r="N25" s="615"/>
      <c r="O25" s="532"/>
      <c r="P25" s="532"/>
      <c r="Q25" s="553" t="str">
        <f>R24 &amp; "-" &amp; T24</f>
        <v>-</v>
      </c>
      <c r="R25" s="1309"/>
      <c r="S25" s="1310"/>
      <c r="T25" s="1309"/>
      <c r="U25" s="1310"/>
      <c r="V25" s="532"/>
      <c r="W25" s="1285"/>
      <c r="Y25" s="558"/>
      <c r="Z25" s="558" t="str">
        <f t="shared" si="0"/>
        <v/>
      </c>
      <c r="AA25" s="558"/>
      <c r="AB25" s="558"/>
      <c r="AC25" s="558"/>
    </row>
    <row r="26" spans="1:29" ht="15" customHeight="1">
      <c r="A26" s="1314"/>
      <c r="B26" s="1314"/>
      <c r="C26" s="1314"/>
      <c r="D26" s="1314"/>
      <c r="E26" s="1314"/>
      <c r="F26" s="1314"/>
      <c r="G26" s="815"/>
      <c r="H26" s="813"/>
      <c r="I26" s="1314"/>
      <c r="J26" s="1314"/>
      <c r="K26" s="820"/>
      <c r="L26" s="508"/>
      <c r="M26" s="527" t="s">
        <v>24</v>
      </c>
      <c r="N26" s="534"/>
      <c r="O26" s="534"/>
      <c r="P26" s="534"/>
      <c r="Q26" s="534"/>
      <c r="R26" s="534"/>
      <c r="S26" s="534"/>
      <c r="T26" s="534"/>
      <c r="U26" s="534"/>
      <c r="V26" s="530"/>
      <c r="W26" s="1286"/>
      <c r="Y26" s="558"/>
      <c r="Z26" s="558" t="str">
        <f t="shared" si="0"/>
        <v>Добавить вид теплоносителя (параметры теплоносителя)</v>
      </c>
      <c r="AA26" s="558"/>
      <c r="AB26" s="558"/>
      <c r="AC26" s="558"/>
    </row>
    <row r="27" spans="1:29" ht="15" customHeight="1">
      <c r="A27" s="1314"/>
      <c r="B27" s="1314"/>
      <c r="C27" s="1314"/>
      <c r="D27" s="1314"/>
      <c r="E27" s="1314"/>
      <c r="F27" s="815"/>
      <c r="G27" s="815"/>
      <c r="H27" s="813"/>
      <c r="I27" s="1314"/>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4"/>
      <c r="B28" s="1314"/>
      <c r="C28" s="1314"/>
      <c r="D28" s="1314"/>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4"/>
      <c r="B29" s="1314"/>
      <c r="C29" s="1314"/>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4"/>
      <c r="B30" s="1314"/>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4"/>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8" t="s">
        <v>470</v>
      </c>
      <c r="G2" s="1279"/>
      <c r="H2" s="1280"/>
      <c r="I2" s="757"/>
    </row>
    <row r="3" spans="1:20" ht="3" customHeight="1"/>
    <row r="4" spans="1:20" s="955" customFormat="1" ht="11.25">
      <c r="A4" s="961"/>
      <c r="B4" s="961"/>
      <c r="C4" s="961"/>
      <c r="D4" s="961"/>
      <c r="F4" s="1230" t="s">
        <v>445</v>
      </c>
      <c r="G4" s="1230"/>
      <c r="H4" s="1230"/>
      <c r="I4" s="1281"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1"/>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04.05.2022</v>
      </c>
      <c r="I7" s="767" t="s">
        <v>472</v>
      </c>
      <c r="J7" s="584"/>
      <c r="K7" s="961"/>
      <c r="L7" s="961"/>
      <c r="M7" s="961"/>
      <c r="N7" s="961"/>
      <c r="O7" s="961"/>
      <c r="P7" s="961"/>
      <c r="Q7" s="961"/>
      <c r="R7" s="961"/>
      <c r="S7" s="961"/>
      <c r="T7" s="961"/>
    </row>
    <row r="8" spans="1:20" s="955" customFormat="1" ht="45">
      <c r="A8" s="1282">
        <v>1</v>
      </c>
      <c r="B8" s="961"/>
      <c r="C8" s="961"/>
      <c r="D8" s="961"/>
      <c r="F8" s="977" t="e">
        <f ca="1">"2." &amp;mergeValue(A8)</f>
        <v>#NAME?</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82"/>
      <c r="B9" s="961"/>
      <c r="C9" s="961"/>
      <c r="D9" s="961"/>
      <c r="F9" s="977" t="e">
        <f ca="1">"3." &amp;mergeValue(A9)</f>
        <v>#NAME?</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82"/>
      <c r="B10" s="961"/>
      <c r="C10" s="961"/>
      <c r="D10" s="961"/>
      <c r="F10" s="977" t="e">
        <f ca="1">"4."&amp;mergeValue(A10)</f>
        <v>#NAME?</v>
      </c>
      <c r="G10" s="766" t="s">
        <v>475</v>
      </c>
      <c r="H10" s="979" t="s">
        <v>449</v>
      </c>
      <c r="I10" s="767"/>
      <c r="J10" s="584"/>
      <c r="K10" s="961"/>
      <c r="L10" s="961"/>
      <c r="M10" s="961"/>
      <c r="N10" s="961"/>
      <c r="O10" s="961"/>
      <c r="P10" s="961"/>
      <c r="Q10" s="961"/>
      <c r="R10" s="961"/>
      <c r="S10" s="961"/>
      <c r="T10" s="961"/>
    </row>
    <row r="11" spans="1:20" s="955" customFormat="1" ht="18.75">
      <c r="A11" s="1282"/>
      <c r="B11" s="1282">
        <v>1</v>
      </c>
      <c r="C11" s="971"/>
      <c r="D11" s="971"/>
      <c r="F11" s="977" t="e">
        <f ca="1">"4."&amp;mergeValue(A11) &amp;"."&amp;mergeValue(B11)</f>
        <v>#NAME?</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82"/>
      <c r="B12" s="1282"/>
      <c r="C12" s="1282">
        <v>1</v>
      </c>
      <c r="D12" s="971"/>
      <c r="F12" s="977" t="e">
        <f ca="1">"4."&amp;mergeValue(A12) &amp;"."&amp;mergeValue(B12)&amp;"."&amp;mergeValue(C12)</f>
        <v>#NAME?</v>
      </c>
      <c r="G12" s="768" t="s">
        <v>476</v>
      </c>
      <c r="H12" s="975" t="str">
        <f>IF(Территории!H13="","","" &amp; Территории!H13 &amp; "")</f>
        <v>Бавлинский муниципальный район</v>
      </c>
      <c r="I12" s="767" t="s">
        <v>479</v>
      </c>
      <c r="J12" s="584"/>
      <c r="K12" s="961"/>
      <c r="L12" s="961"/>
      <c r="M12" s="961"/>
      <c r="N12" s="961"/>
      <c r="O12" s="961"/>
      <c r="P12" s="961"/>
      <c r="Q12" s="961"/>
      <c r="R12" s="961"/>
      <c r="S12" s="961"/>
      <c r="T12" s="961"/>
    </row>
    <row r="13" spans="1:20" s="955" customFormat="1" ht="56.25">
      <c r="A13" s="1282"/>
      <c r="B13" s="1282"/>
      <c r="C13" s="1282"/>
      <c r="D13" s="971">
        <v>1</v>
      </c>
      <c r="F13" s="977" t="e">
        <f ca="1">"4."&amp;mergeValue(A13) &amp;"."&amp;mergeValue(B13)&amp;"."&amp;mergeValue(C13)&amp;"."&amp;mergeValue(D13)</f>
        <v>#NAME?</v>
      </c>
      <c r="G13" s="769" t="s">
        <v>477</v>
      </c>
      <c r="H13" s="975" t="str">
        <f>IF(Территории!R14="","","" &amp; Территории!R14 &amp; "")</f>
        <v>Город Бавлы (92614101)</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7" t="s">
        <v>571</v>
      </c>
      <c r="H15" s="1277"/>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8"/>
  <sheetViews>
    <sheetView showGridLines="0" topLeftCell="I28" zoomScaleNormal="100" workbookViewId="0">
      <selection activeCell="AA32" sqref="AA32:AA33"/>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311" t="s">
        <v>717</v>
      </c>
      <c r="M5" s="1311"/>
      <c r="N5" s="1311"/>
      <c r="O5" s="1311"/>
      <c r="P5" s="1311"/>
      <c r="Q5" s="1311"/>
      <c r="R5" s="1311"/>
      <c r="S5" s="1311"/>
      <c r="T5" s="1311"/>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1"/>
      <c r="M7" s="1046"/>
      <c r="O7" s="1287"/>
      <c r="P7" s="1287"/>
      <c r="Q7" s="1287"/>
      <c r="R7" s="1287"/>
      <c r="S7" s="1287"/>
      <c r="T7" s="1287"/>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28.04.2022</v>
      </c>
      <c r="P8" s="1288"/>
      <c r="Q8" s="1288"/>
      <c r="R8" s="1288"/>
      <c r="S8" s="1288"/>
      <c r="T8" s="1288"/>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1-04-515</v>
      </c>
      <c r="P9" s="1288"/>
      <c r="Q9" s="1288"/>
      <c r="R9" s="1288"/>
      <c r="S9" s="1288"/>
      <c r="T9" s="1288"/>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1"/>
      <c r="M10" s="1046"/>
      <c r="O10" s="1287"/>
      <c r="P10" s="1287"/>
      <c r="Q10" s="1287"/>
      <c r="R10" s="1287"/>
      <c r="S10" s="1287"/>
      <c r="T10" s="1287"/>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312"/>
      <c r="M11" s="1312"/>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289"/>
      <c r="P12" s="1289"/>
      <c r="Q12" s="1289"/>
      <c r="R12" s="1289"/>
      <c r="S12" s="1289"/>
      <c r="T12" s="1289"/>
      <c r="U12" s="1289"/>
      <c r="V12" s="1289" t="s">
        <v>3374</v>
      </c>
      <c r="W12" s="1289"/>
      <c r="X12" s="1289"/>
      <c r="Y12" s="1289"/>
      <c r="Z12" s="1289"/>
      <c r="AA12" s="1289"/>
      <c r="AB12" s="1289"/>
    </row>
    <row r="13" spans="1:41">
      <c r="J13" s="943"/>
      <c r="K13" s="943"/>
      <c r="L13" s="1230" t="s">
        <v>445</v>
      </c>
      <c r="M13" s="1230"/>
      <c r="N13" s="1230"/>
      <c r="O13" s="1230"/>
      <c r="P13" s="1230"/>
      <c r="Q13" s="1230"/>
      <c r="R13" s="1230"/>
      <c r="S13" s="1230"/>
      <c r="T13" s="1230"/>
      <c r="U13" s="1230"/>
      <c r="V13" s="1230"/>
      <c r="W13" s="1230"/>
      <c r="X13" s="1230"/>
      <c r="Y13" s="1230"/>
      <c r="Z13" s="1230"/>
      <c r="AA13" s="1230"/>
      <c r="AB13" s="1230"/>
      <c r="AC13" s="1230"/>
      <c r="AD13" s="1230" t="s">
        <v>446</v>
      </c>
    </row>
    <row r="14" spans="1:41" ht="14.25" customHeight="1">
      <c r="J14" s="943"/>
      <c r="K14" s="943"/>
      <c r="L14" s="1295" t="s">
        <v>91</v>
      </c>
      <c r="M14" s="1295" t="s">
        <v>602</v>
      </c>
      <c r="N14" s="630"/>
      <c r="O14" s="1296" t="s">
        <v>604</v>
      </c>
      <c r="P14" s="1297"/>
      <c r="Q14" s="1297"/>
      <c r="R14" s="1297"/>
      <c r="S14" s="1297"/>
      <c r="T14" s="1298"/>
      <c r="U14" s="1306" t="s">
        <v>339</v>
      </c>
      <c r="V14" s="1296" t="s">
        <v>604</v>
      </c>
      <c r="W14" s="1297"/>
      <c r="X14" s="1297"/>
      <c r="Y14" s="1297"/>
      <c r="Z14" s="1297"/>
      <c r="AA14" s="1298"/>
      <c r="AB14" s="1306" t="s">
        <v>339</v>
      </c>
      <c r="AC14" s="1292" t="s">
        <v>274</v>
      </c>
      <c r="AD14" s="1230"/>
    </row>
    <row r="15" spans="1:41" ht="14.25" customHeight="1">
      <c r="J15" s="943"/>
      <c r="K15" s="943"/>
      <c r="L15" s="1295"/>
      <c r="M15" s="1295"/>
      <c r="N15" s="631"/>
      <c r="O15" s="1301" t="s">
        <v>578</v>
      </c>
      <c r="P15" s="1299" t="s">
        <v>270</v>
      </c>
      <c r="Q15" s="1300"/>
      <c r="R15" s="1303" t="s">
        <v>615</v>
      </c>
      <c r="S15" s="1304"/>
      <c r="T15" s="1305"/>
      <c r="U15" s="1307"/>
      <c r="V15" s="1301" t="s">
        <v>578</v>
      </c>
      <c r="W15" s="1299" t="s">
        <v>270</v>
      </c>
      <c r="X15" s="1300"/>
      <c r="Y15" s="1303" t="s">
        <v>615</v>
      </c>
      <c r="Z15" s="1304"/>
      <c r="AA15" s="1305"/>
      <c r="AB15" s="1307"/>
      <c r="AC15" s="1293"/>
      <c r="AD15" s="1230"/>
    </row>
    <row r="16" spans="1:41" ht="33.75" customHeight="1">
      <c r="J16" s="943"/>
      <c r="K16" s="943"/>
      <c r="L16" s="1295"/>
      <c r="M16" s="1295"/>
      <c r="N16" s="632"/>
      <c r="O16" s="1302"/>
      <c r="P16" s="719" t="s">
        <v>579</v>
      </c>
      <c r="Q16" s="719" t="s">
        <v>6</v>
      </c>
      <c r="R16" s="976" t="s">
        <v>273</v>
      </c>
      <c r="S16" s="1290" t="s">
        <v>272</v>
      </c>
      <c r="T16" s="1291"/>
      <c r="U16" s="1308"/>
      <c r="V16" s="1302"/>
      <c r="W16" s="719" t="s">
        <v>579</v>
      </c>
      <c r="X16" s="719" t="s">
        <v>6</v>
      </c>
      <c r="Y16" s="1187" t="s">
        <v>273</v>
      </c>
      <c r="Z16" s="1290" t="s">
        <v>272</v>
      </c>
      <c r="AA16" s="1291"/>
      <c r="AB16" s="1308"/>
      <c r="AC16" s="1294"/>
      <c r="AD16" s="1230"/>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313">
        <f ca="1">OFFSET(S17,0,-1)+1</f>
        <v>7</v>
      </c>
      <c r="T17" s="1313"/>
      <c r="U17" s="973">
        <f ca="1">OFFSET(U17,0,-2)+1</f>
        <v>8</v>
      </c>
      <c r="V17" s="1184">
        <f ca="1">OFFSET(V17,0,-1)+1</f>
        <v>9</v>
      </c>
      <c r="W17" s="1184">
        <f ca="1">OFFSET(W17,0,-1)+1</f>
        <v>10</v>
      </c>
      <c r="X17" s="1184">
        <f ca="1">OFFSET(X17,0,-1)+1</f>
        <v>11</v>
      </c>
      <c r="Y17" s="1184">
        <f ca="1">OFFSET(Y17,0,-1)+1</f>
        <v>12</v>
      </c>
      <c r="Z17" s="1313">
        <f ca="1">OFFSET(Z17,0,-1)+1</f>
        <v>13</v>
      </c>
      <c r="AA17" s="1313"/>
      <c r="AB17" s="1184">
        <f ca="1">OFFSET(AB17,0,-2)+1</f>
        <v>14</v>
      </c>
      <c r="AC17" s="618">
        <f ca="1">OFFSET(AC17,0,-1)</f>
        <v>14</v>
      </c>
      <c r="AD17" s="973">
        <f ca="1">OFFSET(AD17,0,-1)+1</f>
        <v>15</v>
      </c>
    </row>
    <row r="18" spans="1:43" ht="22.5">
      <c r="A18" s="1314">
        <v>1</v>
      </c>
      <c r="B18" s="963"/>
      <c r="C18" s="963"/>
      <c r="D18" s="963"/>
      <c r="E18" s="929"/>
      <c r="F18" s="974"/>
      <c r="G18" s="974"/>
      <c r="H18" s="974"/>
      <c r="I18" s="931"/>
      <c r="J18" s="927"/>
      <c r="K18" s="911"/>
      <c r="L18" s="978" t="e">
        <f ca="1">mergeValue(A18)</f>
        <v>#NAME?</v>
      </c>
      <c r="M18" s="610" t="s">
        <v>19</v>
      </c>
      <c r="N18" s="615"/>
      <c r="O18" s="1315" t="str">
        <f>IF('Перечень тарифов'!J21="","","" &amp; 'Перечень тарифов'!J21 &amp; "")</f>
        <v>Тариф на тепловую энергию (мощность),поставляемую теплоснаюжающими организациями потребителям</v>
      </c>
      <c r="P18" s="1315"/>
      <c r="Q18" s="1315"/>
      <c r="R18" s="1315"/>
      <c r="S18" s="1315"/>
      <c r="T18" s="1315"/>
      <c r="U18" s="1315"/>
      <c r="V18" s="1315"/>
      <c r="W18" s="1315"/>
      <c r="X18" s="1315"/>
      <c r="Y18" s="1315"/>
      <c r="Z18" s="1315"/>
      <c r="AA18" s="1315"/>
      <c r="AB18" s="1315"/>
      <c r="AC18" s="1315"/>
      <c r="AD18" s="1129" t="s">
        <v>718</v>
      </c>
      <c r="AF18" s="777"/>
      <c r="AG18" s="777" t="str">
        <f t="shared" ref="AG18:AG36" si="0">IF(M18="","",M18 )</f>
        <v>Наименование тарифа</v>
      </c>
      <c r="AH18" s="777"/>
      <c r="AI18" s="777"/>
      <c r="AJ18" s="777"/>
      <c r="AP18" s="956"/>
      <c r="AQ18" s="956"/>
    </row>
    <row r="19" spans="1:43" hidden="1">
      <c r="A19" s="1314"/>
      <c r="B19" s="1314">
        <v>1</v>
      </c>
      <c r="C19" s="963"/>
      <c r="D19" s="963"/>
      <c r="E19" s="974"/>
      <c r="F19" s="974"/>
      <c r="G19" s="974"/>
      <c r="H19" s="974"/>
      <c r="I19" s="969"/>
      <c r="J19" s="902"/>
      <c r="K19" s="905"/>
      <c r="L19" s="978" t="e">
        <f ca="1">mergeValue(A19) &amp;"."&amp; mergeValue(B19)</f>
        <v>#NAME?</v>
      </c>
      <c r="M19" s="658"/>
      <c r="N19" s="615"/>
      <c r="O19" s="1315"/>
      <c r="P19" s="1315"/>
      <c r="Q19" s="1315"/>
      <c r="R19" s="1315"/>
      <c r="S19" s="1315"/>
      <c r="T19" s="1315"/>
      <c r="U19" s="1315"/>
      <c r="V19" s="1315"/>
      <c r="W19" s="1315"/>
      <c r="X19" s="1315"/>
      <c r="Y19" s="1315"/>
      <c r="Z19" s="1315"/>
      <c r="AA19" s="1315"/>
      <c r="AB19" s="1315"/>
      <c r="AC19" s="1315"/>
      <c r="AD19" s="1129"/>
      <c r="AF19" s="777"/>
      <c r="AG19" s="777" t="str">
        <f t="shared" si="0"/>
        <v/>
      </c>
      <c r="AH19" s="777"/>
      <c r="AI19" s="777"/>
      <c r="AJ19" s="777"/>
      <c r="AP19" s="956"/>
      <c r="AQ19" s="956"/>
    </row>
    <row r="20" spans="1:43" hidden="1">
      <c r="A20" s="1314"/>
      <c r="B20" s="1314"/>
      <c r="C20" s="1314">
        <v>1</v>
      </c>
      <c r="D20" s="963"/>
      <c r="E20" s="974"/>
      <c r="F20" s="974"/>
      <c r="G20" s="974"/>
      <c r="H20" s="974"/>
      <c r="I20" s="910"/>
      <c r="J20" s="902"/>
      <c r="K20" s="905"/>
      <c r="L20" s="978" t="e">
        <f ca="1">mergeValue(A20) &amp;"."&amp; mergeValue(B20)&amp;"."&amp; mergeValue(C20)</f>
        <v>#NAME?</v>
      </c>
      <c r="M20" s="659"/>
      <c r="N20" s="615"/>
      <c r="O20" s="1315"/>
      <c r="P20" s="1315"/>
      <c r="Q20" s="1315"/>
      <c r="R20" s="1315"/>
      <c r="S20" s="1315"/>
      <c r="T20" s="1315"/>
      <c r="U20" s="1315"/>
      <c r="V20" s="1315"/>
      <c r="W20" s="1315"/>
      <c r="X20" s="1315"/>
      <c r="Y20" s="1315"/>
      <c r="Z20" s="1315"/>
      <c r="AA20" s="1315"/>
      <c r="AB20" s="1315"/>
      <c r="AC20" s="1315"/>
      <c r="AD20" s="1129"/>
      <c r="AF20" s="777"/>
      <c r="AG20" s="777" t="str">
        <f t="shared" si="0"/>
        <v/>
      </c>
      <c r="AH20" s="777"/>
      <c r="AI20" s="777"/>
      <c r="AJ20" s="777"/>
      <c r="AP20" s="956"/>
      <c r="AQ20" s="956"/>
    </row>
    <row r="21" spans="1:43" hidden="1">
      <c r="A21" s="1314"/>
      <c r="B21" s="1314"/>
      <c r="C21" s="1314"/>
      <c r="D21" s="1314">
        <v>1</v>
      </c>
      <c r="E21" s="974"/>
      <c r="F21" s="974"/>
      <c r="G21" s="974"/>
      <c r="H21" s="974"/>
      <c r="I21" s="910"/>
      <c r="J21" s="902"/>
      <c r="K21" s="905"/>
      <c r="L21" s="978" t="e">
        <f ca="1">mergeValue(A21) &amp;"."&amp; mergeValue(B21)&amp;"."&amp; mergeValue(C21)&amp;"."&amp; mergeValue(D21)</f>
        <v>#NAME?</v>
      </c>
      <c r="M21" s="660"/>
      <c r="N21" s="615"/>
      <c r="O21" s="1315"/>
      <c r="P21" s="1315"/>
      <c r="Q21" s="1315"/>
      <c r="R21" s="1315"/>
      <c r="S21" s="1315"/>
      <c r="T21" s="1315"/>
      <c r="U21" s="1315"/>
      <c r="V21" s="1315"/>
      <c r="W21" s="1315"/>
      <c r="X21" s="1315"/>
      <c r="Y21" s="1315"/>
      <c r="Z21" s="1315"/>
      <c r="AA21" s="1315"/>
      <c r="AB21" s="1315"/>
      <c r="AC21" s="1315"/>
      <c r="AD21" s="1129"/>
      <c r="AF21" s="777"/>
      <c r="AG21" s="777" t="str">
        <f t="shared" si="0"/>
        <v/>
      </c>
      <c r="AH21" s="777"/>
      <c r="AI21" s="777"/>
      <c r="AJ21" s="777"/>
      <c r="AP21" s="956"/>
      <c r="AQ21" s="956"/>
    </row>
    <row r="22" spans="1:43" ht="78.75">
      <c r="A22" s="1314"/>
      <c r="B22" s="1314"/>
      <c r="C22" s="1314"/>
      <c r="D22" s="1314"/>
      <c r="E22" s="1314">
        <v>1</v>
      </c>
      <c r="F22" s="974"/>
      <c r="G22" s="974"/>
      <c r="H22" s="963">
        <v>1</v>
      </c>
      <c r="I22" s="1314">
        <v>1</v>
      </c>
      <c r="J22" s="974"/>
      <c r="K22" s="913"/>
      <c r="L22" s="978" t="e">
        <f ca="1">mergeValue(A22) &amp;"."&amp; mergeValue(B22)&amp;"."&amp; mergeValue(C22)&amp;"."&amp; mergeValue(D22)&amp;"."&amp; mergeValue(E22)</f>
        <v>#NAME?</v>
      </c>
      <c r="M22" s="524" t="s">
        <v>8</v>
      </c>
      <c r="N22" s="615"/>
      <c r="O22" s="1316" t="s">
        <v>22</v>
      </c>
      <c r="P22" s="1316"/>
      <c r="Q22" s="1316"/>
      <c r="R22" s="1316"/>
      <c r="S22" s="1316"/>
      <c r="T22" s="1316"/>
      <c r="U22" s="1316"/>
      <c r="V22" s="1316"/>
      <c r="W22" s="1316"/>
      <c r="X22" s="1316"/>
      <c r="Y22" s="1316"/>
      <c r="Z22" s="1316"/>
      <c r="AA22" s="1316"/>
      <c r="AB22" s="1316"/>
      <c r="AC22" s="1316"/>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314"/>
      <c r="B23" s="1314"/>
      <c r="C23" s="1314"/>
      <c r="D23" s="1314"/>
      <c r="E23" s="1314"/>
      <c r="F23" s="1314">
        <v>1</v>
      </c>
      <c r="G23" s="963"/>
      <c r="H23" s="963"/>
      <c r="I23" s="1314"/>
      <c r="J23" s="1314">
        <v>1</v>
      </c>
      <c r="K23" s="914"/>
      <c r="L23" s="978" t="e">
        <f ca="1">mergeValue(A23) &amp;"."&amp; mergeValue(B23)&amp;"."&amp; mergeValue(C23)&amp;"."&amp; mergeValue(D23)&amp;"."&amp; mergeValue(E23)&amp;"."&amp; mergeValue(F23)</f>
        <v>#NAME?</v>
      </c>
      <c r="M23" s="525" t="s">
        <v>9</v>
      </c>
      <c r="N23" s="615"/>
      <c r="O23" s="1317" t="s">
        <v>302</v>
      </c>
      <c r="P23" s="1318"/>
      <c r="Q23" s="1318"/>
      <c r="R23" s="1318"/>
      <c r="S23" s="1318"/>
      <c r="T23" s="1318"/>
      <c r="U23" s="1318"/>
      <c r="V23" s="1318"/>
      <c r="W23" s="1318"/>
      <c r="X23" s="1318"/>
      <c r="Y23" s="1318"/>
      <c r="Z23" s="1318"/>
      <c r="AA23" s="1318"/>
      <c r="AB23" s="1318"/>
      <c r="AC23" s="1319"/>
      <c r="AD23" s="1129" t="s">
        <v>720</v>
      </c>
      <c r="AF23" s="777"/>
      <c r="AG23" s="777" t="str">
        <f t="shared" si="0"/>
        <v>Группа потребителей</v>
      </c>
      <c r="AH23" s="777"/>
      <c r="AI23" s="777"/>
      <c r="AJ23" s="777"/>
      <c r="AP23" s="956"/>
      <c r="AQ23" s="956"/>
    </row>
    <row r="24" spans="1:43" ht="122.1" customHeight="1">
      <c r="A24" s="1314"/>
      <c r="B24" s="1314"/>
      <c r="C24" s="1314"/>
      <c r="D24" s="1314"/>
      <c r="E24" s="1314"/>
      <c r="F24" s="1314"/>
      <c r="G24" s="963">
        <v>1</v>
      </c>
      <c r="H24" s="963"/>
      <c r="I24" s="1314"/>
      <c r="J24" s="1314"/>
      <c r="K24" s="914">
        <v>1</v>
      </c>
      <c r="L24" s="978" t="e">
        <f ca="1">mergeValue(A24) &amp;"."&amp; mergeValue(B24)&amp;"."&amp; mergeValue(C24)&amp;"."&amp; mergeValue(D24)&amp;"."&amp; mergeValue(E24)&amp;"."&amp; mergeValue(F24)&amp;"."&amp; mergeValue(G24)</f>
        <v>#NAME?</v>
      </c>
      <c r="M24" s="1088" t="s">
        <v>605</v>
      </c>
      <c r="N24" s="615"/>
      <c r="O24" s="649">
        <v>1874.07</v>
      </c>
      <c r="P24" s="726"/>
      <c r="Q24" s="1040"/>
      <c r="R24" s="1309" t="s">
        <v>2664</v>
      </c>
      <c r="S24" s="1310" t="s">
        <v>83</v>
      </c>
      <c r="T24" s="1309" t="s">
        <v>3379</v>
      </c>
      <c r="U24" s="1310" t="s">
        <v>83</v>
      </c>
      <c r="V24" s="649">
        <v>3927</v>
      </c>
      <c r="W24" s="726"/>
      <c r="X24" s="1040"/>
      <c r="Y24" s="1309" t="s">
        <v>3380</v>
      </c>
      <c r="Z24" s="1310" t="s">
        <v>83</v>
      </c>
      <c r="AA24" s="1309" t="s">
        <v>2665</v>
      </c>
      <c r="AB24" s="1310" t="s">
        <v>84</v>
      </c>
      <c r="AC24" s="726"/>
      <c r="AD24" s="1284" t="s">
        <v>721</v>
      </c>
      <c r="AE24" s="956" t="e">
        <f ca="1">strCheckDate(O25:AC25)</f>
        <v>#NAME?</v>
      </c>
      <c r="AF24" s="777"/>
      <c r="AG24" s="777" t="str">
        <f t="shared" si="0"/>
        <v>вода</v>
      </c>
      <c r="AH24" s="777"/>
      <c r="AI24" s="777"/>
      <c r="AJ24" s="777"/>
      <c r="AP24" s="956"/>
      <c r="AQ24" s="956"/>
    </row>
    <row r="25" spans="1:43" ht="11.25" hidden="1" customHeight="1">
      <c r="A25" s="1314"/>
      <c r="B25" s="1314"/>
      <c r="C25" s="1314"/>
      <c r="D25" s="1314"/>
      <c r="E25" s="1314"/>
      <c r="F25" s="1314"/>
      <c r="G25" s="963"/>
      <c r="H25" s="963"/>
      <c r="I25" s="1314"/>
      <c r="J25" s="1314"/>
      <c r="K25" s="914"/>
      <c r="L25" s="752"/>
      <c r="M25" s="615"/>
      <c r="N25" s="615"/>
      <c r="O25" s="726"/>
      <c r="P25" s="726"/>
      <c r="Q25" s="732" t="str">
        <f>R24 &amp; "-" &amp; T24</f>
        <v>01.01.2023-30.06.2023</v>
      </c>
      <c r="R25" s="1309"/>
      <c r="S25" s="1310"/>
      <c r="T25" s="1309"/>
      <c r="U25" s="1310"/>
      <c r="V25" s="726"/>
      <c r="W25" s="726"/>
      <c r="X25" s="732" t="str">
        <f>Y24 &amp; "-" &amp; AA24</f>
        <v>01.07.2023-31.12.2023</v>
      </c>
      <c r="Y25" s="1309"/>
      <c r="Z25" s="1310"/>
      <c r="AA25" s="1309"/>
      <c r="AB25" s="1310"/>
      <c r="AC25" s="726"/>
      <c r="AD25" s="1285"/>
      <c r="AF25" s="777"/>
      <c r="AG25" s="777" t="str">
        <f t="shared" si="0"/>
        <v/>
      </c>
      <c r="AH25" s="777"/>
      <c r="AI25" s="777"/>
      <c r="AJ25" s="777"/>
      <c r="AP25" s="956"/>
      <c r="AQ25" s="956"/>
    </row>
    <row r="26" spans="1:43" ht="15" customHeight="1">
      <c r="A26" s="1314"/>
      <c r="B26" s="1314"/>
      <c r="C26" s="1314"/>
      <c r="D26" s="1314"/>
      <c r="E26" s="1314"/>
      <c r="F26" s="1314"/>
      <c r="G26" s="974"/>
      <c r="H26" s="963"/>
      <c r="I26" s="1314"/>
      <c r="J26" s="1314"/>
      <c r="K26" s="913"/>
      <c r="L26" s="654"/>
      <c r="M26" s="527" t="s">
        <v>24</v>
      </c>
      <c r="N26" s="954"/>
      <c r="O26" s="954"/>
      <c r="P26" s="954"/>
      <c r="Q26" s="954"/>
      <c r="R26" s="954"/>
      <c r="S26" s="954"/>
      <c r="T26" s="954"/>
      <c r="U26" s="954"/>
      <c r="V26" s="954"/>
      <c r="W26" s="954"/>
      <c r="X26" s="954"/>
      <c r="Y26" s="954"/>
      <c r="Z26" s="954"/>
      <c r="AA26" s="954"/>
      <c r="AB26" s="954"/>
      <c r="AC26" s="725"/>
      <c r="AD26" s="1286"/>
      <c r="AF26" s="777"/>
      <c r="AG26" s="777" t="str">
        <f t="shared" si="0"/>
        <v>Добавить вид теплоносителя (параметры теплоносителя)</v>
      </c>
      <c r="AH26" s="777"/>
      <c r="AI26" s="777"/>
      <c r="AJ26" s="777"/>
      <c r="AP26" s="956"/>
      <c r="AQ26" s="956"/>
    </row>
    <row r="27" spans="1:43" s="1074" customFormat="1" ht="33.75">
      <c r="A27" s="1314"/>
      <c r="B27" s="1314"/>
      <c r="C27" s="1314"/>
      <c r="D27" s="1314"/>
      <c r="E27" s="1314"/>
      <c r="F27" s="1314">
        <v>2</v>
      </c>
      <c r="G27" s="1026"/>
      <c r="H27" s="1026"/>
      <c r="I27" s="1314"/>
      <c r="J27" s="1321" t="s">
        <v>3374</v>
      </c>
      <c r="K27" s="914"/>
      <c r="L27" s="1189" t="e">
        <f ca="1">mergeValue(A27) &amp;"."&amp; mergeValue(B27)&amp;"."&amp; mergeValue(C27)&amp;"."&amp; mergeValue(D27)&amp;"."&amp; mergeValue(E27)&amp;"."&amp; mergeValue(F27)</f>
        <v>#NAME?</v>
      </c>
      <c r="M27" s="525" t="s">
        <v>9</v>
      </c>
      <c r="N27" s="615"/>
      <c r="O27" s="1317" t="s">
        <v>768</v>
      </c>
      <c r="P27" s="1318"/>
      <c r="Q27" s="1318"/>
      <c r="R27" s="1318"/>
      <c r="S27" s="1318"/>
      <c r="T27" s="1318"/>
      <c r="U27" s="1318"/>
      <c r="V27" s="1318"/>
      <c r="W27" s="1318"/>
      <c r="X27" s="1318"/>
      <c r="Y27" s="1318"/>
      <c r="Z27" s="1318"/>
      <c r="AA27" s="1318"/>
      <c r="AB27" s="1318"/>
      <c r="AC27" s="1319"/>
      <c r="AD27" s="1129" t="s">
        <v>720</v>
      </c>
      <c r="AE27" s="1099"/>
      <c r="AF27" s="1100"/>
      <c r="AG27" s="1100" t="str">
        <f t="shared" si="0"/>
        <v>Группа потребителей</v>
      </c>
      <c r="AH27" s="1100"/>
      <c r="AI27" s="1100"/>
      <c r="AJ27" s="1100"/>
      <c r="AK27" s="1099"/>
      <c r="AL27" s="1099"/>
      <c r="AM27" s="1099"/>
      <c r="AN27" s="1099"/>
      <c r="AO27" s="1099"/>
      <c r="AP27" s="1099"/>
      <c r="AQ27" s="1099"/>
    </row>
    <row r="28" spans="1:43" s="1074" customFormat="1" ht="122.1" customHeight="1">
      <c r="A28" s="1314"/>
      <c r="B28" s="1314"/>
      <c r="C28" s="1314"/>
      <c r="D28" s="1314"/>
      <c r="E28" s="1314"/>
      <c r="F28" s="1314"/>
      <c r="G28" s="1026">
        <v>1</v>
      </c>
      <c r="H28" s="1026"/>
      <c r="I28" s="1314"/>
      <c r="J28" s="1314"/>
      <c r="K28" s="914">
        <v>1</v>
      </c>
      <c r="L28" s="1189" t="e">
        <f ca="1">mergeValue(A28) &amp;"."&amp; mergeValue(B28)&amp;"."&amp; mergeValue(C28)&amp;"."&amp; mergeValue(D28)&amp;"."&amp; mergeValue(E28)&amp;"."&amp; mergeValue(F28)&amp;"."&amp; mergeValue(G28)</f>
        <v>#NAME?</v>
      </c>
      <c r="M28" s="1088" t="s">
        <v>605</v>
      </c>
      <c r="N28" s="615"/>
      <c r="O28" s="649">
        <f>OneRates_13*1.2</f>
        <v>2248.884</v>
      </c>
      <c r="P28" s="726"/>
      <c r="Q28" s="1040"/>
      <c r="R28" s="1309" t="s">
        <v>2664</v>
      </c>
      <c r="S28" s="1310" t="s">
        <v>83</v>
      </c>
      <c r="T28" s="1309" t="s">
        <v>3379</v>
      </c>
      <c r="U28" s="1310" t="s">
        <v>83</v>
      </c>
      <c r="V28" s="649">
        <f>V24*1.2</f>
        <v>4712.3999999999996</v>
      </c>
      <c r="W28" s="726"/>
      <c r="X28" s="1040"/>
      <c r="Y28" s="1309" t="s">
        <v>3381</v>
      </c>
      <c r="Z28" s="1310" t="s">
        <v>83</v>
      </c>
      <c r="AA28" s="1309" t="s">
        <v>2665</v>
      </c>
      <c r="AB28" s="1310" t="s">
        <v>84</v>
      </c>
      <c r="AC28" s="726"/>
      <c r="AD28" s="1284" t="s">
        <v>721</v>
      </c>
      <c r="AE28" s="1099" t="e">
        <f ca="1">strCheckDate(O29:AC29)</f>
        <v>#NAME?</v>
      </c>
      <c r="AF28" s="1100"/>
      <c r="AG28" s="1100" t="str">
        <f t="shared" si="0"/>
        <v>вода</v>
      </c>
      <c r="AH28" s="1100"/>
      <c r="AI28" s="1100"/>
      <c r="AJ28" s="1100"/>
      <c r="AK28" s="1099"/>
      <c r="AL28" s="1099"/>
      <c r="AM28" s="1099"/>
      <c r="AN28" s="1099"/>
      <c r="AO28" s="1099"/>
      <c r="AP28" s="1099"/>
      <c r="AQ28" s="1099"/>
    </row>
    <row r="29" spans="1:43" s="1074" customFormat="1" ht="11.25" hidden="1" customHeight="1">
      <c r="A29" s="1314"/>
      <c r="B29" s="1314"/>
      <c r="C29" s="1314"/>
      <c r="D29" s="1314"/>
      <c r="E29" s="1314"/>
      <c r="F29" s="1314"/>
      <c r="G29" s="1026"/>
      <c r="H29" s="1026"/>
      <c r="I29" s="1314"/>
      <c r="J29" s="1314"/>
      <c r="K29" s="914"/>
      <c r="L29" s="1107"/>
      <c r="M29" s="615"/>
      <c r="N29" s="615"/>
      <c r="O29" s="726"/>
      <c r="P29" s="726"/>
      <c r="Q29" s="732" t="str">
        <f>R28 &amp; "-" &amp; T28</f>
        <v>01.01.2023-30.06.2023</v>
      </c>
      <c r="R29" s="1309"/>
      <c r="S29" s="1310"/>
      <c r="T29" s="1309"/>
      <c r="U29" s="1310"/>
      <c r="V29" s="726"/>
      <c r="W29" s="726"/>
      <c r="X29" s="732" t="str">
        <f>Y28 &amp; "-" &amp; AA28</f>
        <v>01.06.2023-31.12.2023</v>
      </c>
      <c r="Y29" s="1309"/>
      <c r="Z29" s="1310"/>
      <c r="AA29" s="1309"/>
      <c r="AB29" s="1310"/>
      <c r="AC29" s="726"/>
      <c r="AD29" s="1285"/>
      <c r="AE29" s="1099"/>
      <c r="AF29" s="1100"/>
      <c r="AG29" s="1100" t="str">
        <f t="shared" si="0"/>
        <v/>
      </c>
      <c r="AH29" s="1100"/>
      <c r="AI29" s="1100"/>
      <c r="AJ29" s="1100"/>
      <c r="AK29" s="1099"/>
      <c r="AL29" s="1099"/>
      <c r="AM29" s="1099"/>
      <c r="AN29" s="1099"/>
      <c r="AO29" s="1099"/>
      <c r="AP29" s="1099"/>
      <c r="AQ29" s="1099"/>
    </row>
    <row r="30" spans="1:43" s="1074" customFormat="1" ht="15" customHeight="1">
      <c r="A30" s="1314"/>
      <c r="B30" s="1314"/>
      <c r="C30" s="1314"/>
      <c r="D30" s="1314"/>
      <c r="E30" s="1314"/>
      <c r="F30" s="1314"/>
      <c r="G30" s="1185"/>
      <c r="H30" s="1026"/>
      <c r="I30" s="1314"/>
      <c r="J30" s="1314"/>
      <c r="K30" s="913"/>
      <c r="L30" s="654"/>
      <c r="M30" s="527" t="s">
        <v>24</v>
      </c>
      <c r="N30" s="954"/>
      <c r="O30" s="954"/>
      <c r="P30" s="954"/>
      <c r="Q30" s="954"/>
      <c r="R30" s="954"/>
      <c r="S30" s="954"/>
      <c r="T30" s="954"/>
      <c r="U30" s="954"/>
      <c r="V30" s="954"/>
      <c r="W30" s="954"/>
      <c r="X30" s="954"/>
      <c r="Y30" s="954"/>
      <c r="Z30" s="954"/>
      <c r="AA30" s="954"/>
      <c r="AB30" s="954"/>
      <c r="AC30" s="725"/>
      <c r="AD30" s="1286"/>
      <c r="AE30" s="1099"/>
      <c r="AF30" s="1100"/>
      <c r="AG30" s="1100" t="str">
        <f t="shared" si="0"/>
        <v>Добавить вид теплоносителя (параметры теплоносителя)</v>
      </c>
      <c r="AH30" s="1100"/>
      <c r="AI30" s="1100"/>
      <c r="AJ30" s="1100"/>
      <c r="AK30" s="1099"/>
      <c r="AL30" s="1099"/>
      <c r="AM30" s="1099"/>
      <c r="AN30" s="1099"/>
      <c r="AO30" s="1099"/>
      <c r="AP30" s="1099"/>
      <c r="AQ30" s="1099"/>
    </row>
    <row r="31" spans="1:43" s="1074" customFormat="1" ht="33.75">
      <c r="A31" s="1314"/>
      <c r="B31" s="1314"/>
      <c r="C31" s="1314"/>
      <c r="D31" s="1314"/>
      <c r="E31" s="1314"/>
      <c r="F31" s="1314">
        <v>3</v>
      </c>
      <c r="G31" s="1026"/>
      <c r="H31" s="1026"/>
      <c r="I31" s="1314"/>
      <c r="J31" s="1321" t="s">
        <v>3374</v>
      </c>
      <c r="K31" s="914"/>
      <c r="L31" s="1189" t="e">
        <f ca="1">mergeValue(A31) &amp;"."&amp; mergeValue(B31)&amp;"."&amp; mergeValue(C31)&amp;"."&amp; mergeValue(D31)&amp;"."&amp; mergeValue(E31)&amp;"."&amp; mergeValue(F31)</f>
        <v>#NAME?</v>
      </c>
      <c r="M31" s="525" t="s">
        <v>9</v>
      </c>
      <c r="N31" s="615"/>
      <c r="O31" s="1317" t="s">
        <v>303</v>
      </c>
      <c r="P31" s="1318"/>
      <c r="Q31" s="1318"/>
      <c r="R31" s="1318"/>
      <c r="S31" s="1318"/>
      <c r="T31" s="1318"/>
      <c r="U31" s="1318"/>
      <c r="V31" s="1318"/>
      <c r="W31" s="1318"/>
      <c r="X31" s="1318"/>
      <c r="Y31" s="1318"/>
      <c r="Z31" s="1318"/>
      <c r="AA31" s="1318"/>
      <c r="AB31" s="1318"/>
      <c r="AC31" s="1319"/>
      <c r="AD31" s="1129" t="s">
        <v>720</v>
      </c>
      <c r="AE31" s="1099"/>
      <c r="AF31" s="1100"/>
      <c r="AG31" s="1100" t="str">
        <f t="shared" si="0"/>
        <v>Группа потребителей</v>
      </c>
      <c r="AH31" s="1100"/>
      <c r="AI31" s="1100"/>
      <c r="AJ31" s="1100"/>
      <c r="AK31" s="1099"/>
      <c r="AL31" s="1099"/>
      <c r="AM31" s="1099"/>
      <c r="AN31" s="1099"/>
      <c r="AO31" s="1099"/>
      <c r="AP31" s="1099"/>
      <c r="AQ31" s="1099"/>
    </row>
    <row r="32" spans="1:43" s="1074" customFormat="1" ht="122.1" customHeight="1">
      <c r="A32" s="1314"/>
      <c r="B32" s="1314"/>
      <c r="C32" s="1314"/>
      <c r="D32" s="1314"/>
      <c r="E32" s="1314"/>
      <c r="F32" s="1314"/>
      <c r="G32" s="1026">
        <v>1</v>
      </c>
      <c r="H32" s="1026"/>
      <c r="I32" s="1314"/>
      <c r="J32" s="1314"/>
      <c r="K32" s="914">
        <v>1</v>
      </c>
      <c r="L32" s="1189" t="e">
        <f ca="1">mergeValue(A32) &amp;"."&amp; mergeValue(B32)&amp;"."&amp; mergeValue(C32)&amp;"."&amp; mergeValue(D32)&amp;"."&amp; mergeValue(E32)&amp;"."&amp; mergeValue(F32)&amp;"."&amp; mergeValue(G32)</f>
        <v>#NAME?</v>
      </c>
      <c r="M32" s="1088" t="s">
        <v>605</v>
      </c>
      <c r="N32" s="615"/>
      <c r="O32" s="649">
        <f>OneRates_13</f>
        <v>1874.07</v>
      </c>
      <c r="P32" s="726"/>
      <c r="Q32" s="1040"/>
      <c r="R32" s="1309" t="s">
        <v>2664</v>
      </c>
      <c r="S32" s="1310" t="s">
        <v>83</v>
      </c>
      <c r="T32" s="1309" t="s">
        <v>3379</v>
      </c>
      <c r="U32" s="1310" t="s">
        <v>83</v>
      </c>
      <c r="V32" s="649">
        <f>V24</f>
        <v>3927</v>
      </c>
      <c r="W32" s="726"/>
      <c r="X32" s="1040"/>
      <c r="Y32" s="1309" t="s">
        <v>3380</v>
      </c>
      <c r="Z32" s="1310" t="s">
        <v>83</v>
      </c>
      <c r="AA32" s="1309" t="s">
        <v>2665</v>
      </c>
      <c r="AB32" s="1310" t="s">
        <v>84</v>
      </c>
      <c r="AC32" s="726"/>
      <c r="AD32" s="1284" t="s">
        <v>721</v>
      </c>
      <c r="AE32" s="1099" t="e">
        <f ca="1">strCheckDate(O33:AC33)</f>
        <v>#NAME?</v>
      </c>
      <c r="AF32" s="1100"/>
      <c r="AG32" s="1100" t="str">
        <f t="shared" si="0"/>
        <v>вода</v>
      </c>
      <c r="AH32" s="1100"/>
      <c r="AI32" s="1100"/>
      <c r="AJ32" s="1100"/>
      <c r="AK32" s="1099"/>
      <c r="AL32" s="1099"/>
      <c r="AM32" s="1099"/>
      <c r="AN32" s="1099"/>
      <c r="AO32" s="1099"/>
      <c r="AP32" s="1099"/>
      <c r="AQ32" s="1099"/>
    </row>
    <row r="33" spans="1:43" s="1074" customFormat="1" ht="11.25" hidden="1" customHeight="1">
      <c r="A33" s="1314"/>
      <c r="B33" s="1314"/>
      <c r="C33" s="1314"/>
      <c r="D33" s="1314"/>
      <c r="E33" s="1314"/>
      <c r="F33" s="1314"/>
      <c r="G33" s="1026"/>
      <c r="H33" s="1026"/>
      <c r="I33" s="1314"/>
      <c r="J33" s="1314"/>
      <c r="K33" s="914"/>
      <c r="L33" s="1107"/>
      <c r="M33" s="615"/>
      <c r="N33" s="615"/>
      <c r="O33" s="726"/>
      <c r="P33" s="726"/>
      <c r="Q33" s="732" t="str">
        <f>R32 &amp; "-" &amp; T32</f>
        <v>01.01.2023-30.06.2023</v>
      </c>
      <c r="R33" s="1309"/>
      <c r="S33" s="1310"/>
      <c r="T33" s="1309"/>
      <c r="U33" s="1310"/>
      <c r="V33" s="726"/>
      <c r="W33" s="726"/>
      <c r="X33" s="732" t="str">
        <f>Y32 &amp; "-" &amp; AA32</f>
        <v>01.07.2023-31.12.2023</v>
      </c>
      <c r="Y33" s="1309"/>
      <c r="Z33" s="1310"/>
      <c r="AA33" s="1309"/>
      <c r="AB33" s="1310"/>
      <c r="AC33" s="726"/>
      <c r="AD33" s="1285"/>
      <c r="AE33" s="1099"/>
      <c r="AF33" s="1100"/>
      <c r="AG33" s="1100" t="str">
        <f t="shared" si="0"/>
        <v/>
      </c>
      <c r="AH33" s="1100"/>
      <c r="AI33" s="1100"/>
      <c r="AJ33" s="1100"/>
      <c r="AK33" s="1099"/>
      <c r="AL33" s="1099"/>
      <c r="AM33" s="1099"/>
      <c r="AN33" s="1099"/>
      <c r="AO33" s="1099"/>
      <c r="AP33" s="1099"/>
      <c r="AQ33" s="1099"/>
    </row>
    <row r="34" spans="1:43" s="1074" customFormat="1" ht="15" customHeight="1">
      <c r="A34" s="1314"/>
      <c r="B34" s="1314"/>
      <c r="C34" s="1314"/>
      <c r="D34" s="1314"/>
      <c r="E34" s="1314"/>
      <c r="F34" s="1314"/>
      <c r="G34" s="1185"/>
      <c r="H34" s="1026"/>
      <c r="I34" s="1314"/>
      <c r="J34" s="1314"/>
      <c r="K34" s="913"/>
      <c r="L34" s="654"/>
      <c r="M34" s="527" t="s">
        <v>24</v>
      </c>
      <c r="N34" s="954"/>
      <c r="O34" s="954"/>
      <c r="P34" s="954"/>
      <c r="Q34" s="954"/>
      <c r="R34" s="954"/>
      <c r="S34" s="954"/>
      <c r="T34" s="954"/>
      <c r="U34" s="954"/>
      <c r="V34" s="954"/>
      <c r="W34" s="954"/>
      <c r="X34" s="954"/>
      <c r="Y34" s="954"/>
      <c r="Z34" s="954"/>
      <c r="AA34" s="954"/>
      <c r="AB34" s="954"/>
      <c r="AC34" s="725"/>
      <c r="AD34" s="1286"/>
      <c r="AE34" s="1099"/>
      <c r="AF34" s="1100"/>
      <c r="AG34" s="1100" t="str">
        <f t="shared" si="0"/>
        <v>Добавить вид теплоносителя (параметры теплоносителя)</v>
      </c>
      <c r="AH34" s="1100"/>
      <c r="AI34" s="1100"/>
      <c r="AJ34" s="1100"/>
      <c r="AK34" s="1099"/>
      <c r="AL34" s="1099"/>
      <c r="AM34" s="1099"/>
      <c r="AN34" s="1099"/>
      <c r="AO34" s="1099"/>
      <c r="AP34" s="1099"/>
      <c r="AQ34" s="1099"/>
    </row>
    <row r="35" spans="1:43" ht="15" customHeight="1">
      <c r="A35" s="1314"/>
      <c r="B35" s="1314"/>
      <c r="C35" s="1314"/>
      <c r="D35" s="1314"/>
      <c r="E35" s="1314"/>
      <c r="F35" s="974"/>
      <c r="G35" s="974"/>
      <c r="H35" s="963"/>
      <c r="I35" s="1314"/>
      <c r="J35" s="974"/>
      <c r="K35" s="913"/>
      <c r="L35" s="654"/>
      <c r="M35" s="526" t="s">
        <v>10</v>
      </c>
      <c r="N35" s="954"/>
      <c r="O35" s="954"/>
      <c r="P35" s="954"/>
      <c r="Q35" s="954"/>
      <c r="R35" s="954"/>
      <c r="S35" s="954"/>
      <c r="T35" s="954"/>
      <c r="U35" s="953"/>
      <c r="V35" s="954"/>
      <c r="W35" s="954"/>
      <c r="X35" s="954"/>
      <c r="Y35" s="954"/>
      <c r="Z35" s="954"/>
      <c r="AA35" s="954"/>
      <c r="AB35" s="953"/>
      <c r="AC35" s="954"/>
      <c r="AD35" s="634"/>
      <c r="AF35" s="777"/>
      <c r="AG35" s="777" t="str">
        <f t="shared" si="0"/>
        <v>Добавить группу потребителей</v>
      </c>
      <c r="AH35" s="777"/>
      <c r="AI35" s="777"/>
      <c r="AJ35" s="777"/>
      <c r="AP35" s="956"/>
      <c r="AQ35" s="956"/>
    </row>
    <row r="36" spans="1:43" ht="15" customHeight="1">
      <c r="A36" s="1314"/>
      <c r="B36" s="1314"/>
      <c r="C36" s="1314"/>
      <c r="D36" s="1314"/>
      <c r="E36" s="912"/>
      <c r="F36" s="974"/>
      <c r="G36" s="974"/>
      <c r="H36" s="974"/>
      <c r="I36" s="927"/>
      <c r="J36" s="942"/>
      <c r="K36" s="911"/>
      <c r="L36" s="654"/>
      <c r="M36" s="949" t="s">
        <v>11</v>
      </c>
      <c r="N36" s="954"/>
      <c r="O36" s="954"/>
      <c r="P36" s="954"/>
      <c r="Q36" s="954"/>
      <c r="R36" s="954"/>
      <c r="S36" s="954"/>
      <c r="T36" s="954"/>
      <c r="U36" s="953"/>
      <c r="V36" s="954"/>
      <c r="W36" s="954"/>
      <c r="X36" s="954"/>
      <c r="Y36" s="954"/>
      <c r="Z36" s="954"/>
      <c r="AA36" s="954"/>
      <c r="AB36" s="953"/>
      <c r="AC36" s="954"/>
      <c r="AD36" s="634"/>
      <c r="AF36" s="777"/>
      <c r="AG36" s="777" t="str">
        <f t="shared" si="0"/>
        <v>Добавить схему подключения</v>
      </c>
      <c r="AH36" s="777"/>
      <c r="AI36" s="777"/>
      <c r="AJ36" s="777"/>
      <c r="AP36" s="956"/>
      <c r="AQ36" s="956"/>
    </row>
    <row r="37" spans="1:43" ht="11.25">
      <c r="A37" s="938"/>
      <c r="B37" s="938"/>
      <c r="C37" s="938"/>
      <c r="D37" s="938"/>
      <c r="E37" s="938"/>
      <c r="F37" s="938"/>
      <c r="G37" s="938"/>
      <c r="H37" s="938"/>
      <c r="I37" s="938"/>
      <c r="J37" s="938"/>
      <c r="K37" s="938"/>
      <c r="AE37" s="938"/>
      <c r="AF37" s="938"/>
      <c r="AG37" s="938"/>
      <c r="AH37" s="938"/>
      <c r="AI37" s="938"/>
      <c r="AJ37" s="938"/>
      <c r="AK37" s="938"/>
      <c r="AL37" s="938"/>
      <c r="AM37" s="938"/>
      <c r="AN37" s="938"/>
      <c r="AO37" s="938"/>
    </row>
    <row r="38" spans="1:43" ht="90" customHeight="1">
      <c r="L38" s="1">
        <v>1</v>
      </c>
      <c r="M38" s="1277" t="s">
        <v>722</v>
      </c>
      <c r="N38" s="1277"/>
      <c r="O38" s="1277"/>
      <c r="P38" s="1277"/>
      <c r="Q38" s="1277"/>
      <c r="R38" s="1277"/>
      <c r="S38" s="1277"/>
      <c r="T38" s="1277"/>
      <c r="U38" s="1277"/>
      <c r="V38" s="1277"/>
      <c r="W38" s="1277"/>
      <c r="X38" s="1277"/>
      <c r="Y38" s="1277"/>
      <c r="Z38" s="1277"/>
      <c r="AA38" s="1277"/>
      <c r="AB38" s="1277"/>
      <c r="AC38" s="1277"/>
      <c r="AD38" s="1277"/>
    </row>
  </sheetData>
  <sheetProtection password="FA9C" sheet="1" objects="1" scenarios="1" formatColumns="0" formatRows="0"/>
  <dataConsolidate link="1"/>
  <mergeCells count="75">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O27:AC27"/>
    <mergeCell ref="S17:T17"/>
    <mergeCell ref="A18:A36"/>
    <mergeCell ref="O18:AC18"/>
    <mergeCell ref="B19:B36"/>
    <mergeCell ref="O19:AC19"/>
    <mergeCell ref="C20:C36"/>
    <mergeCell ref="O20:AC20"/>
    <mergeCell ref="D21:D36"/>
    <mergeCell ref="U24:U25"/>
    <mergeCell ref="R28:R29"/>
    <mergeCell ref="S28:S29"/>
    <mergeCell ref="T28:T29"/>
    <mergeCell ref="U28:U29"/>
    <mergeCell ref="Y28:Y29"/>
    <mergeCell ref="Z28:Z29"/>
    <mergeCell ref="V12:AB12"/>
    <mergeCell ref="AD24:AD26"/>
    <mergeCell ref="M38:AD38"/>
    <mergeCell ref="O21:AC21"/>
    <mergeCell ref="E22:E35"/>
    <mergeCell ref="I22:I35"/>
    <mergeCell ref="O22:AC22"/>
    <mergeCell ref="F23:F26"/>
    <mergeCell ref="J23:J26"/>
    <mergeCell ref="O23:AC23"/>
    <mergeCell ref="R24:R25"/>
    <mergeCell ref="S24:S25"/>
    <mergeCell ref="T24:T25"/>
    <mergeCell ref="AB24:AB25"/>
    <mergeCell ref="F27:F30"/>
    <mergeCell ref="J27:J30"/>
    <mergeCell ref="Y15:AA15"/>
    <mergeCell ref="Z16:AA16"/>
    <mergeCell ref="Z17:AA17"/>
    <mergeCell ref="Y24:Y25"/>
    <mergeCell ref="Z24:Z25"/>
    <mergeCell ref="AA24:AA25"/>
    <mergeCell ref="AB28:AB29"/>
    <mergeCell ref="AD28:AD30"/>
    <mergeCell ref="F31:F34"/>
    <mergeCell ref="J31:J34"/>
    <mergeCell ref="O31:AC31"/>
    <mergeCell ref="R32:R33"/>
    <mergeCell ref="S32:S33"/>
    <mergeCell ref="T32:T33"/>
    <mergeCell ref="U32:U33"/>
    <mergeCell ref="Y32:Y33"/>
    <mergeCell ref="Z32:Z33"/>
    <mergeCell ref="AA32:AA33"/>
    <mergeCell ref="AB32:AB33"/>
    <mergeCell ref="AD32:AD34"/>
    <mergeCell ref="AA28:AA29"/>
  </mergeCells>
  <dataValidations count="11">
    <dataValidation allowBlank="1" sqref="WWA983070:WWL983076 JO65566:JZ65572 TK65566:TV65572 ADG65566:ADR65572 ANC65566:ANN65572 AWY65566:AXJ65572 BGU65566:BHF65572 BQQ65566:BRB65572 CAM65566:CAX65572 CKI65566:CKT65572 CUE65566:CUP65572 DEA65566:DEL65572 DNW65566:DOH65572 DXS65566:DYD65572 EHO65566:EHZ65572 ERK65566:ERV65572 FBG65566:FBR65572 FLC65566:FLN65572 FUY65566:FVJ65572 GEU65566:GFF65572 GOQ65566:GPB65572 GYM65566:GYX65572 HII65566:HIT65572 HSE65566:HSP65572 ICA65566:ICL65572 ILW65566:IMH65572 IVS65566:IWD65572 JFO65566:JFZ65572 JPK65566:JPV65572 JZG65566:JZR65572 KJC65566:KJN65572 KSY65566:KTJ65572 LCU65566:LDF65572 LMQ65566:LNB65572 LWM65566:LWX65572 MGI65566:MGT65572 MQE65566:MQP65572 NAA65566:NAL65572 NJW65566:NKH65572 NTS65566:NUD65572 ODO65566:ODZ65572 ONK65566:ONV65572 OXG65566:OXR65572 PHC65566:PHN65572 PQY65566:PRJ65572 QAU65566:QBF65572 QKQ65566:QLB65572 QUM65566:QUX65572 REI65566:RET65572 ROE65566:ROP65572 RYA65566:RYL65572 SHW65566:SIH65572 SRS65566:SSD65572 TBO65566:TBZ65572 TLK65566:TLV65572 TVG65566:TVR65572 UFC65566:UFN65572 UOY65566:UPJ65572 UYU65566:UZF65572 VIQ65566:VJB65572 VSM65566:VSX65572 WCI65566:WCT65572 WME65566:WMP65572 WWA65566:WWL65572 JO131102:JZ131108 TK131102:TV131108 ADG131102:ADR131108 ANC131102:ANN131108 AWY131102:AXJ131108 BGU131102:BHF131108 BQQ131102:BRB131108 CAM131102:CAX131108 CKI131102:CKT131108 CUE131102:CUP131108 DEA131102:DEL131108 DNW131102:DOH131108 DXS131102:DYD131108 EHO131102:EHZ131108 ERK131102:ERV131108 FBG131102:FBR131108 FLC131102:FLN131108 FUY131102:FVJ131108 GEU131102:GFF131108 GOQ131102:GPB131108 GYM131102:GYX131108 HII131102:HIT131108 HSE131102:HSP131108 ICA131102:ICL131108 ILW131102:IMH131108 IVS131102:IWD131108 JFO131102:JFZ131108 JPK131102:JPV131108 JZG131102:JZR131108 KJC131102:KJN131108 KSY131102:KTJ131108 LCU131102:LDF131108 LMQ131102:LNB131108 LWM131102:LWX131108 MGI131102:MGT131108 MQE131102:MQP131108 NAA131102:NAL131108 NJW131102:NKH131108 NTS131102:NUD131108 ODO131102:ODZ131108 ONK131102:ONV131108 OXG131102:OXR131108 PHC131102:PHN131108 PQY131102:PRJ131108 QAU131102:QBF131108 QKQ131102:QLB131108 QUM131102:QUX131108 REI131102:RET131108 ROE131102:ROP131108 RYA131102:RYL131108 SHW131102:SIH131108 SRS131102:SSD131108 TBO131102:TBZ131108 TLK131102:TLV131108 TVG131102:TVR131108 UFC131102:UFN131108 UOY131102:UPJ131108 UYU131102:UZF131108 VIQ131102:VJB131108 VSM131102:VSX131108 WCI131102:WCT131108 WME131102:WMP131108 WWA131102:WWL131108 JO196638:JZ196644 TK196638:TV196644 ADG196638:ADR196644 ANC196638:ANN196644 AWY196638:AXJ196644 BGU196638:BHF196644 BQQ196638:BRB196644 CAM196638:CAX196644 CKI196638:CKT196644 CUE196638:CUP196644 DEA196638:DEL196644 DNW196638:DOH196644 DXS196638:DYD196644 EHO196638:EHZ196644 ERK196638:ERV196644 FBG196638:FBR196644 FLC196638:FLN196644 FUY196638:FVJ196644 GEU196638:GFF196644 GOQ196638:GPB196644 GYM196638:GYX196644 HII196638:HIT196644 HSE196638:HSP196644 ICA196638:ICL196644 ILW196638:IMH196644 IVS196638:IWD196644 JFO196638:JFZ196644 JPK196638:JPV196644 JZG196638:JZR196644 KJC196638:KJN196644 KSY196638:KTJ196644 LCU196638:LDF196644 LMQ196638:LNB196644 LWM196638:LWX196644 MGI196638:MGT196644 MQE196638:MQP196644 NAA196638:NAL196644 NJW196638:NKH196644 NTS196638:NUD196644 ODO196638:ODZ196644 ONK196638:ONV196644 OXG196638:OXR196644 PHC196638:PHN196644 PQY196638:PRJ196644 QAU196638:QBF196644 QKQ196638:QLB196644 QUM196638:QUX196644 REI196638:RET196644 ROE196638:ROP196644 RYA196638:RYL196644 SHW196638:SIH196644 SRS196638:SSD196644 TBO196638:TBZ196644 TLK196638:TLV196644 TVG196638:TVR196644 UFC196638:UFN196644 UOY196638:UPJ196644 UYU196638:UZF196644 VIQ196638:VJB196644 VSM196638:VSX196644 WCI196638:WCT196644 WME196638:WMP196644 WWA196638:WWL196644 JO262174:JZ262180 TK262174:TV262180 ADG262174:ADR262180 ANC262174:ANN262180 AWY262174:AXJ262180 BGU262174:BHF262180 BQQ262174:BRB262180 CAM262174:CAX262180 CKI262174:CKT262180 CUE262174:CUP262180 DEA262174:DEL262180 DNW262174:DOH262180 DXS262174:DYD262180 EHO262174:EHZ262180 ERK262174:ERV262180 FBG262174:FBR262180 FLC262174:FLN262180 FUY262174:FVJ262180 GEU262174:GFF262180 GOQ262174:GPB262180 GYM262174:GYX262180 HII262174:HIT262180 HSE262174:HSP262180 ICA262174:ICL262180 ILW262174:IMH262180 IVS262174:IWD262180 JFO262174:JFZ262180 JPK262174:JPV262180 JZG262174:JZR262180 KJC262174:KJN262180 KSY262174:KTJ262180 LCU262174:LDF262180 LMQ262174:LNB262180 LWM262174:LWX262180 MGI262174:MGT262180 MQE262174:MQP262180 NAA262174:NAL262180 NJW262174:NKH262180 NTS262174:NUD262180 ODO262174:ODZ262180 ONK262174:ONV262180 OXG262174:OXR262180 PHC262174:PHN262180 PQY262174:PRJ262180 QAU262174:QBF262180 QKQ262174:QLB262180 QUM262174:QUX262180 REI262174:RET262180 ROE262174:ROP262180 RYA262174:RYL262180 SHW262174:SIH262180 SRS262174:SSD262180 TBO262174:TBZ262180 TLK262174:TLV262180 TVG262174:TVR262180 UFC262174:UFN262180 UOY262174:UPJ262180 UYU262174:UZF262180 VIQ262174:VJB262180 VSM262174:VSX262180 WCI262174:WCT262180 WME262174:WMP262180 WWA262174:WWL262180 JO327710:JZ327716 TK327710:TV327716 ADG327710:ADR327716 ANC327710:ANN327716 AWY327710:AXJ327716 BGU327710:BHF327716 BQQ327710:BRB327716 CAM327710:CAX327716 CKI327710:CKT327716 CUE327710:CUP327716 DEA327710:DEL327716 DNW327710:DOH327716 DXS327710:DYD327716 EHO327710:EHZ327716 ERK327710:ERV327716 FBG327710:FBR327716 FLC327710:FLN327716 FUY327710:FVJ327716 GEU327710:GFF327716 GOQ327710:GPB327716 GYM327710:GYX327716 HII327710:HIT327716 HSE327710:HSP327716 ICA327710:ICL327716 ILW327710:IMH327716 IVS327710:IWD327716 JFO327710:JFZ327716 JPK327710:JPV327716 JZG327710:JZR327716 KJC327710:KJN327716 KSY327710:KTJ327716 LCU327710:LDF327716 LMQ327710:LNB327716 LWM327710:LWX327716 MGI327710:MGT327716 MQE327710:MQP327716 NAA327710:NAL327716 NJW327710:NKH327716 NTS327710:NUD327716 ODO327710:ODZ327716 ONK327710:ONV327716 OXG327710:OXR327716 PHC327710:PHN327716 PQY327710:PRJ327716 QAU327710:QBF327716 QKQ327710:QLB327716 QUM327710:QUX327716 REI327710:RET327716 ROE327710:ROP327716 RYA327710:RYL327716 SHW327710:SIH327716 SRS327710:SSD327716 TBO327710:TBZ327716 TLK327710:TLV327716 TVG327710:TVR327716 UFC327710:UFN327716 UOY327710:UPJ327716 UYU327710:UZF327716 VIQ327710:VJB327716 VSM327710:VSX327716 WCI327710:WCT327716 WME327710:WMP327716 WWA327710:WWL327716 JO393246:JZ393252 TK393246:TV393252 ADG393246:ADR393252 ANC393246:ANN393252 AWY393246:AXJ393252 BGU393246:BHF393252 BQQ393246:BRB393252 CAM393246:CAX393252 CKI393246:CKT393252 CUE393246:CUP393252 DEA393246:DEL393252 DNW393246:DOH393252 DXS393246:DYD393252 EHO393246:EHZ393252 ERK393246:ERV393252 FBG393246:FBR393252 FLC393246:FLN393252 FUY393246:FVJ393252 GEU393246:GFF393252 GOQ393246:GPB393252 GYM393246:GYX393252 HII393246:HIT393252 HSE393246:HSP393252 ICA393246:ICL393252 ILW393246:IMH393252 IVS393246:IWD393252 JFO393246:JFZ393252 JPK393246:JPV393252 JZG393246:JZR393252 KJC393246:KJN393252 KSY393246:KTJ393252 LCU393246:LDF393252 LMQ393246:LNB393252 LWM393246:LWX393252 MGI393246:MGT393252 MQE393246:MQP393252 NAA393246:NAL393252 NJW393246:NKH393252 NTS393246:NUD393252 ODO393246:ODZ393252 ONK393246:ONV393252 OXG393246:OXR393252 PHC393246:PHN393252 PQY393246:PRJ393252 QAU393246:QBF393252 QKQ393246:QLB393252 QUM393246:QUX393252 REI393246:RET393252 ROE393246:ROP393252 RYA393246:RYL393252 SHW393246:SIH393252 SRS393246:SSD393252 TBO393246:TBZ393252 TLK393246:TLV393252 TVG393246:TVR393252 UFC393246:UFN393252 UOY393246:UPJ393252 UYU393246:UZF393252 VIQ393246:VJB393252 VSM393246:VSX393252 WCI393246:WCT393252 WME393246:WMP393252 WWA393246:WWL393252 JO458782:JZ458788 TK458782:TV458788 ADG458782:ADR458788 ANC458782:ANN458788 AWY458782:AXJ458788 BGU458782:BHF458788 BQQ458782:BRB458788 CAM458782:CAX458788 CKI458782:CKT458788 CUE458782:CUP458788 DEA458782:DEL458788 DNW458782:DOH458788 DXS458782:DYD458788 EHO458782:EHZ458788 ERK458782:ERV458788 FBG458782:FBR458788 FLC458782:FLN458788 FUY458782:FVJ458788 GEU458782:GFF458788 GOQ458782:GPB458788 GYM458782:GYX458788 HII458782:HIT458788 HSE458782:HSP458788 ICA458782:ICL458788 ILW458782:IMH458788 IVS458782:IWD458788 JFO458782:JFZ458788 JPK458782:JPV458788 JZG458782:JZR458788 KJC458782:KJN458788 KSY458782:KTJ458788 LCU458782:LDF458788 LMQ458782:LNB458788 LWM458782:LWX458788 MGI458782:MGT458788 MQE458782:MQP458788 NAA458782:NAL458788 NJW458782:NKH458788 NTS458782:NUD458788 ODO458782:ODZ458788 ONK458782:ONV458788 OXG458782:OXR458788 PHC458782:PHN458788 PQY458782:PRJ458788 QAU458782:QBF458788 QKQ458782:QLB458788 QUM458782:QUX458788 REI458782:RET458788 ROE458782:ROP458788 RYA458782:RYL458788 SHW458782:SIH458788 SRS458782:SSD458788 TBO458782:TBZ458788 TLK458782:TLV458788 TVG458782:TVR458788 UFC458782:UFN458788 UOY458782:UPJ458788 UYU458782:UZF458788 VIQ458782:VJB458788 VSM458782:VSX458788 WCI458782:WCT458788 WME458782:WMP458788 WWA458782:WWL458788 JO524318:JZ524324 TK524318:TV524324 ADG524318:ADR524324 ANC524318:ANN524324 AWY524318:AXJ524324 BGU524318:BHF524324 BQQ524318:BRB524324 CAM524318:CAX524324 CKI524318:CKT524324 CUE524318:CUP524324 DEA524318:DEL524324 DNW524318:DOH524324 DXS524318:DYD524324 EHO524318:EHZ524324 ERK524318:ERV524324 FBG524318:FBR524324 FLC524318:FLN524324 FUY524318:FVJ524324 GEU524318:GFF524324 GOQ524318:GPB524324 GYM524318:GYX524324 HII524318:HIT524324 HSE524318:HSP524324 ICA524318:ICL524324 ILW524318:IMH524324 IVS524318:IWD524324 JFO524318:JFZ524324 JPK524318:JPV524324 JZG524318:JZR524324 KJC524318:KJN524324 KSY524318:KTJ524324 LCU524318:LDF524324 LMQ524318:LNB524324 LWM524318:LWX524324 MGI524318:MGT524324 MQE524318:MQP524324 NAA524318:NAL524324 NJW524318:NKH524324 NTS524318:NUD524324 ODO524318:ODZ524324 ONK524318:ONV524324 OXG524318:OXR524324 PHC524318:PHN524324 PQY524318:PRJ524324 QAU524318:QBF524324 QKQ524318:QLB524324 QUM524318:QUX524324 REI524318:RET524324 ROE524318:ROP524324 RYA524318:RYL524324 SHW524318:SIH524324 SRS524318:SSD524324 TBO524318:TBZ524324 TLK524318:TLV524324 TVG524318:TVR524324 UFC524318:UFN524324 UOY524318:UPJ524324 UYU524318:UZF524324 VIQ524318:VJB524324 VSM524318:VSX524324 WCI524318:WCT524324 WME524318:WMP524324 WWA524318:WWL524324 JO589854:JZ589860 TK589854:TV589860 ADG589854:ADR589860 ANC589854:ANN589860 AWY589854:AXJ589860 BGU589854:BHF589860 BQQ589854:BRB589860 CAM589854:CAX589860 CKI589854:CKT589860 CUE589854:CUP589860 DEA589854:DEL589860 DNW589854:DOH589860 DXS589854:DYD589860 EHO589854:EHZ589860 ERK589854:ERV589860 FBG589854:FBR589860 FLC589854:FLN589860 FUY589854:FVJ589860 GEU589854:GFF589860 GOQ589854:GPB589860 GYM589854:GYX589860 HII589854:HIT589860 HSE589854:HSP589860 ICA589854:ICL589860 ILW589854:IMH589860 IVS589854:IWD589860 JFO589854:JFZ589860 JPK589854:JPV589860 JZG589854:JZR589860 KJC589854:KJN589860 KSY589854:KTJ589860 LCU589854:LDF589860 LMQ589854:LNB589860 LWM589854:LWX589860 MGI589854:MGT589860 MQE589854:MQP589860 NAA589854:NAL589860 NJW589854:NKH589860 NTS589854:NUD589860 ODO589854:ODZ589860 ONK589854:ONV589860 OXG589854:OXR589860 PHC589854:PHN589860 PQY589854:PRJ589860 QAU589854:QBF589860 QKQ589854:QLB589860 QUM589854:QUX589860 REI589854:RET589860 ROE589854:ROP589860 RYA589854:RYL589860 SHW589854:SIH589860 SRS589854:SSD589860 TBO589854:TBZ589860 TLK589854:TLV589860 TVG589854:TVR589860 UFC589854:UFN589860 UOY589854:UPJ589860 UYU589854:UZF589860 VIQ589854:VJB589860 VSM589854:VSX589860 WCI589854:WCT589860 WME589854:WMP589860 WWA589854:WWL589860 JO655390:JZ655396 TK655390:TV655396 ADG655390:ADR655396 ANC655390:ANN655396 AWY655390:AXJ655396 BGU655390:BHF655396 BQQ655390:BRB655396 CAM655390:CAX655396 CKI655390:CKT655396 CUE655390:CUP655396 DEA655390:DEL655396 DNW655390:DOH655396 DXS655390:DYD655396 EHO655390:EHZ655396 ERK655390:ERV655396 FBG655390:FBR655396 FLC655390:FLN655396 FUY655390:FVJ655396 GEU655390:GFF655396 GOQ655390:GPB655396 GYM655390:GYX655396 HII655390:HIT655396 HSE655390:HSP655396 ICA655390:ICL655396 ILW655390:IMH655396 IVS655390:IWD655396 JFO655390:JFZ655396 JPK655390:JPV655396 JZG655390:JZR655396 KJC655390:KJN655396 KSY655390:KTJ655396 LCU655390:LDF655396 LMQ655390:LNB655396 LWM655390:LWX655396 MGI655390:MGT655396 MQE655390:MQP655396 NAA655390:NAL655396 NJW655390:NKH655396 NTS655390:NUD655396 ODO655390:ODZ655396 ONK655390:ONV655396 OXG655390:OXR655396 PHC655390:PHN655396 PQY655390:PRJ655396 QAU655390:QBF655396 QKQ655390:QLB655396 QUM655390:QUX655396 REI655390:RET655396 ROE655390:ROP655396 RYA655390:RYL655396 SHW655390:SIH655396 SRS655390:SSD655396 TBO655390:TBZ655396 TLK655390:TLV655396 TVG655390:TVR655396 UFC655390:UFN655396 UOY655390:UPJ655396 UYU655390:UZF655396 VIQ655390:VJB655396 VSM655390:VSX655396 WCI655390:WCT655396 WME655390:WMP655396 WWA655390:WWL655396 JO720926:JZ720932 TK720926:TV720932 ADG720926:ADR720932 ANC720926:ANN720932 AWY720926:AXJ720932 BGU720926:BHF720932 BQQ720926:BRB720932 CAM720926:CAX720932 CKI720926:CKT720932 CUE720926:CUP720932 DEA720926:DEL720932 DNW720926:DOH720932 DXS720926:DYD720932 EHO720926:EHZ720932 ERK720926:ERV720932 FBG720926:FBR720932 FLC720926:FLN720932 FUY720926:FVJ720932 GEU720926:GFF720932 GOQ720926:GPB720932 GYM720926:GYX720932 HII720926:HIT720932 HSE720926:HSP720932 ICA720926:ICL720932 ILW720926:IMH720932 IVS720926:IWD720932 JFO720926:JFZ720932 JPK720926:JPV720932 JZG720926:JZR720932 KJC720926:KJN720932 KSY720926:KTJ720932 LCU720926:LDF720932 LMQ720926:LNB720932 LWM720926:LWX720932 MGI720926:MGT720932 MQE720926:MQP720932 NAA720926:NAL720932 NJW720926:NKH720932 NTS720926:NUD720932 ODO720926:ODZ720932 ONK720926:ONV720932 OXG720926:OXR720932 PHC720926:PHN720932 PQY720926:PRJ720932 QAU720926:QBF720932 QKQ720926:QLB720932 QUM720926:QUX720932 REI720926:RET720932 ROE720926:ROP720932 RYA720926:RYL720932 SHW720926:SIH720932 SRS720926:SSD720932 TBO720926:TBZ720932 TLK720926:TLV720932 TVG720926:TVR720932 UFC720926:UFN720932 UOY720926:UPJ720932 UYU720926:UZF720932 VIQ720926:VJB720932 VSM720926:VSX720932 WCI720926:WCT720932 WME720926:WMP720932 WWA720926:WWL720932 JO786462:JZ786468 TK786462:TV786468 ADG786462:ADR786468 ANC786462:ANN786468 AWY786462:AXJ786468 BGU786462:BHF786468 BQQ786462:BRB786468 CAM786462:CAX786468 CKI786462:CKT786468 CUE786462:CUP786468 DEA786462:DEL786468 DNW786462:DOH786468 DXS786462:DYD786468 EHO786462:EHZ786468 ERK786462:ERV786468 FBG786462:FBR786468 FLC786462:FLN786468 FUY786462:FVJ786468 GEU786462:GFF786468 GOQ786462:GPB786468 GYM786462:GYX786468 HII786462:HIT786468 HSE786462:HSP786468 ICA786462:ICL786468 ILW786462:IMH786468 IVS786462:IWD786468 JFO786462:JFZ786468 JPK786462:JPV786468 JZG786462:JZR786468 KJC786462:KJN786468 KSY786462:KTJ786468 LCU786462:LDF786468 LMQ786462:LNB786468 LWM786462:LWX786468 MGI786462:MGT786468 MQE786462:MQP786468 NAA786462:NAL786468 NJW786462:NKH786468 NTS786462:NUD786468 ODO786462:ODZ786468 ONK786462:ONV786468 OXG786462:OXR786468 PHC786462:PHN786468 PQY786462:PRJ786468 QAU786462:QBF786468 QKQ786462:QLB786468 QUM786462:QUX786468 REI786462:RET786468 ROE786462:ROP786468 RYA786462:RYL786468 SHW786462:SIH786468 SRS786462:SSD786468 TBO786462:TBZ786468 TLK786462:TLV786468 TVG786462:TVR786468 UFC786462:UFN786468 UOY786462:UPJ786468 UYU786462:UZF786468 VIQ786462:VJB786468 VSM786462:VSX786468 WCI786462:WCT786468 WME786462:WMP786468 WWA786462:WWL786468 JO851998:JZ852004 TK851998:TV852004 ADG851998:ADR852004 ANC851998:ANN852004 AWY851998:AXJ852004 BGU851998:BHF852004 BQQ851998:BRB852004 CAM851998:CAX852004 CKI851998:CKT852004 CUE851998:CUP852004 DEA851998:DEL852004 DNW851998:DOH852004 DXS851998:DYD852004 EHO851998:EHZ852004 ERK851998:ERV852004 FBG851998:FBR852004 FLC851998:FLN852004 FUY851998:FVJ852004 GEU851998:GFF852004 GOQ851998:GPB852004 GYM851998:GYX852004 HII851998:HIT852004 HSE851998:HSP852004 ICA851998:ICL852004 ILW851998:IMH852004 IVS851998:IWD852004 JFO851998:JFZ852004 JPK851998:JPV852004 JZG851998:JZR852004 KJC851998:KJN852004 KSY851998:KTJ852004 LCU851998:LDF852004 LMQ851998:LNB852004 LWM851998:LWX852004 MGI851998:MGT852004 MQE851998:MQP852004 NAA851998:NAL852004 NJW851998:NKH852004 NTS851998:NUD852004 ODO851998:ODZ852004 ONK851998:ONV852004 OXG851998:OXR852004 PHC851998:PHN852004 PQY851998:PRJ852004 QAU851998:QBF852004 QKQ851998:QLB852004 QUM851998:QUX852004 REI851998:RET852004 ROE851998:ROP852004 RYA851998:RYL852004 SHW851998:SIH852004 SRS851998:SSD852004 TBO851998:TBZ852004 TLK851998:TLV852004 TVG851998:TVR852004 UFC851998:UFN852004 UOY851998:UPJ852004 UYU851998:UZF852004 VIQ851998:VJB852004 VSM851998:VSX852004 WCI851998:WCT852004 WME851998:WMP852004 WWA851998:WWL852004 JO917534:JZ917540 TK917534:TV917540 ADG917534:ADR917540 ANC917534:ANN917540 AWY917534:AXJ917540 BGU917534:BHF917540 BQQ917534:BRB917540 CAM917534:CAX917540 CKI917534:CKT917540 CUE917534:CUP917540 DEA917534:DEL917540 DNW917534:DOH917540 DXS917534:DYD917540 EHO917534:EHZ917540 ERK917534:ERV917540 FBG917534:FBR917540 FLC917534:FLN917540 FUY917534:FVJ917540 GEU917534:GFF917540 GOQ917534:GPB917540 GYM917534:GYX917540 HII917534:HIT917540 HSE917534:HSP917540 ICA917534:ICL917540 ILW917534:IMH917540 IVS917534:IWD917540 JFO917534:JFZ917540 JPK917534:JPV917540 JZG917534:JZR917540 KJC917534:KJN917540 KSY917534:KTJ917540 LCU917534:LDF917540 LMQ917534:LNB917540 LWM917534:LWX917540 MGI917534:MGT917540 MQE917534:MQP917540 NAA917534:NAL917540 NJW917534:NKH917540 NTS917534:NUD917540 ODO917534:ODZ917540 ONK917534:ONV917540 OXG917534:OXR917540 PHC917534:PHN917540 PQY917534:PRJ917540 QAU917534:QBF917540 QKQ917534:QLB917540 QUM917534:QUX917540 REI917534:RET917540 ROE917534:ROP917540 RYA917534:RYL917540 SHW917534:SIH917540 SRS917534:SSD917540 TBO917534:TBZ917540 TLK917534:TLV917540 TVG917534:TVR917540 UFC917534:UFN917540 UOY917534:UPJ917540 UYU917534:UZF917540 VIQ917534:VJB917540 VSM917534:VSX917540 WCI917534:WCT917540 WME917534:WMP917540 WWA917534:WWL917540 JO983070:JZ983076 TK983070:TV983076 ADG983070:ADR983076 ANC983070:ANN983076 AWY983070:AXJ983076 BGU983070:BHF983076 BQQ983070:BRB983076 CAM983070:CAX983076 CKI983070:CKT983076 CUE983070:CUP983076 DEA983070:DEL983076 DNW983070:DOH983076 DXS983070:DYD983076 EHO983070:EHZ983076 ERK983070:ERV983076 FBG983070:FBR983076 FLC983070:FLN983076 FUY983070:FVJ983076 GEU983070:GFF983076 GOQ983070:GPB983076 GYM983070:GYX983076 HII983070:HIT983076 HSE983070:HSP983076 ICA983070:ICL983076 ILW983070:IMH983076 IVS983070:IWD983076 JFO983070:JFZ983076 JPK983070:JPV983076 JZG983070:JZR983076 KJC983070:KJN983076 KSY983070:KTJ983076 LCU983070:LDF983076 LMQ983070:LNB983076 LWM983070:LWX983076 MGI983070:MGT983076 MQE983070:MQP983076 NAA983070:NAL983076 NJW983070:NKH983076 NTS983070:NUD983076 ODO983070:ODZ983076 ONK983070:ONV983076 OXG983070:OXR983076 PHC983070:PHN983076 PQY983070:PRJ983076 QAU983070:QBF983076 QKQ983070:QLB983076 QUM983070:QUX983076 REI983070:RET983076 ROE983070:ROP983076 RYA983070:RYL983076 SHW983070:SIH983076 SRS983070:SSD983076 TBO983070:TBZ983076 TLK983070:TLV983076 TVG983070:TVR983076 UFC983070:UFN983076 UOY983070:UPJ983076 UYU983070:UZF983076 VIQ983070:VJB983076 VSM983070:VSX983076 WCI983070:WCT983076 WME983070:WMP983076 TK34:TV36 JO34:JZ36 WWA34:WWL36 WME34:WMP36 WCI34:WCT36 VSM34:VSX36 VIQ34:VJB36 UYU34:UZF36 UOY34:UPJ36 UFC34:UFN36 TVG34:TVR36 TLK34:TLV36 TBO34:TBZ36 SRS34:SSD36 SHW34:SIH36 RYA34:RYL36 ROE34:ROP36 REI34:RET36 QUM34:QUX36 QKQ34:QLB36 QAU34:QBF36 PQY34:PRJ36 PHC34:PHN36 OXG34:OXR36 ONK34:ONV36 ODO34:ODZ36 NTS34:NUD36 NJW34:NKH36 NAA34:NAL36 MQE34:MQP36 MGI34:MGT36 LWM34:LWX36 LMQ34:LNB36 LCU34:LDF36 KSY34:KTJ36 KJC34:KJN36 JZG34:JZR36 JPK34:JPV36 JFO34:JFZ36 IVS34:IWD36 ILW34:IMH36 ICA34:ICL36 HSE34:HSP36 HII34:HIT36 GYM34:GYX36 GOQ34:GPB36 GEU34:GFF36 FUY34:FVJ36 FLC34:FLN36 FBG34:FBR36 ERK34:ERV36 EHO34:EHZ36 DXS34:DYD36 DNW34:DOH36 DEA34:DEL36 CUE34:CUP36 CKI34:CKT36 CAM34:CAX36 BQQ34:BRB36 BGU34:BHF36 AWY34:AXJ36 ANC34:ANN36 L26:AC26 L35:AD36 L65566:AD65572 L983070:AD983076 L917534:AD917540 L851998:AD852004 L786462:AD786468 L720926:AD720932 L655390:AD655396 L589854:AD589860 L524318:AD524324 L458782:AD458788 L393246:AD393252 L327710:AD327716 L262174:AD262180 L196638:AD196644 L131102:AD131108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ANC26:ANN26 L30:AC30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JO30:JZ30 TK30:TV30 ADG30:ADR30 ADG34:ADR36 L34:AC34"/>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Q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Q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Q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Q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Q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Q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Q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Q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Q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Q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Q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Q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Q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Q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983069 X65565 X131101 X196637 X262173 X327709 X393245 X458781 X524317 X589853 X655389 X720925 X786461 X851997 X917533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dataValidation allowBlank="1" showInputMessage="1" showErrorMessage="1" prompt="Для выбора выполните двойной щелчок левой клавиши мыши по соответствующей ячейке." sqref="S65564 JV65564 TR65564 ADN65564 ANJ65564 AXF65564 BHB65564 BQX65564 CAT65564 CKP65564 CUL65564 DEH65564 DOD65564 DXZ65564 EHV65564 ERR65564 FBN65564 FLJ65564 FVF65564 GFB65564 GOX65564 GYT65564 HIP65564 HSL65564 ICH65564 IMD65564 IVZ65564 JFV65564 JPR65564 JZN65564 KJJ65564 KTF65564 LDB65564 LMX65564 LWT65564 MGP65564 MQL65564 NAH65564 NKD65564 NTZ65564 ODV65564 ONR65564 OXN65564 PHJ65564 PRF65564 QBB65564 QKX65564 QUT65564 REP65564 ROL65564 RYH65564 SID65564 SRZ65564 TBV65564 TLR65564 TVN65564 UFJ65564 UPF65564 UZB65564 VIX65564 VST65564 WCP65564 WML65564 WWH65564 S131100 JV131100 TR131100 ADN131100 ANJ131100 AXF131100 BHB131100 BQX131100 CAT131100 CKP131100 CUL131100 DEH131100 DOD131100 DXZ131100 EHV131100 ERR131100 FBN131100 FLJ131100 FVF131100 GFB131100 GOX131100 GYT131100 HIP131100 HSL131100 ICH131100 IMD131100 IVZ131100 JFV131100 JPR131100 JZN131100 KJJ131100 KTF131100 LDB131100 LMX131100 LWT131100 MGP131100 MQL131100 NAH131100 NKD131100 NTZ131100 ODV131100 ONR131100 OXN131100 PHJ131100 PRF131100 QBB131100 QKX131100 QUT131100 REP131100 ROL131100 RYH131100 SID131100 SRZ131100 TBV131100 TLR131100 TVN131100 UFJ131100 UPF131100 UZB131100 VIX131100 VST131100 WCP131100 WML131100 WWH131100 S196636 JV196636 TR196636 ADN196636 ANJ196636 AXF196636 BHB196636 BQX196636 CAT196636 CKP196636 CUL196636 DEH196636 DOD196636 DXZ196636 EHV196636 ERR196636 FBN196636 FLJ196636 FVF196636 GFB196636 GOX196636 GYT196636 HIP196636 HSL196636 ICH196636 IMD196636 IVZ196636 JFV196636 JPR196636 JZN196636 KJJ196636 KTF196636 LDB196636 LMX196636 LWT196636 MGP196636 MQL196636 NAH196636 NKD196636 NTZ196636 ODV196636 ONR196636 OXN196636 PHJ196636 PRF196636 QBB196636 QKX196636 QUT196636 REP196636 ROL196636 RYH196636 SID196636 SRZ196636 TBV196636 TLR196636 TVN196636 UFJ196636 UPF196636 UZB196636 VIX196636 VST196636 WCP196636 WML196636 WWH196636 S262172 JV262172 TR262172 ADN262172 ANJ262172 AXF262172 BHB262172 BQX262172 CAT262172 CKP262172 CUL262172 DEH262172 DOD262172 DXZ262172 EHV262172 ERR262172 FBN262172 FLJ262172 FVF262172 GFB262172 GOX262172 GYT262172 HIP262172 HSL262172 ICH262172 IMD262172 IVZ262172 JFV262172 JPR262172 JZN262172 KJJ262172 KTF262172 LDB262172 LMX262172 LWT262172 MGP262172 MQL262172 NAH262172 NKD262172 NTZ262172 ODV262172 ONR262172 OXN262172 PHJ262172 PRF262172 QBB262172 QKX262172 QUT262172 REP262172 ROL262172 RYH262172 SID262172 SRZ262172 TBV262172 TLR262172 TVN262172 UFJ262172 UPF262172 UZB262172 VIX262172 VST262172 WCP262172 WML262172 WWH262172 S327708 JV327708 TR327708 ADN327708 ANJ327708 AXF327708 BHB327708 BQX327708 CAT327708 CKP327708 CUL327708 DEH327708 DOD327708 DXZ327708 EHV327708 ERR327708 FBN327708 FLJ327708 FVF327708 GFB327708 GOX327708 GYT327708 HIP327708 HSL327708 ICH327708 IMD327708 IVZ327708 JFV327708 JPR327708 JZN327708 KJJ327708 KTF327708 LDB327708 LMX327708 LWT327708 MGP327708 MQL327708 NAH327708 NKD327708 NTZ327708 ODV327708 ONR327708 OXN327708 PHJ327708 PRF327708 QBB327708 QKX327708 QUT327708 REP327708 ROL327708 RYH327708 SID327708 SRZ327708 TBV327708 TLR327708 TVN327708 UFJ327708 UPF327708 UZB327708 VIX327708 VST327708 WCP327708 WML327708 WWH327708 S393244 JV393244 TR393244 ADN393244 ANJ393244 AXF393244 BHB393244 BQX393244 CAT393244 CKP393244 CUL393244 DEH393244 DOD393244 DXZ393244 EHV393244 ERR393244 FBN393244 FLJ393244 FVF393244 GFB393244 GOX393244 GYT393244 HIP393244 HSL393244 ICH393244 IMD393244 IVZ393244 JFV393244 JPR393244 JZN393244 KJJ393244 KTF393244 LDB393244 LMX393244 LWT393244 MGP393244 MQL393244 NAH393244 NKD393244 NTZ393244 ODV393244 ONR393244 OXN393244 PHJ393244 PRF393244 QBB393244 QKX393244 QUT393244 REP393244 ROL393244 RYH393244 SID393244 SRZ393244 TBV393244 TLR393244 TVN393244 UFJ393244 UPF393244 UZB393244 VIX393244 VST393244 WCP393244 WML393244 WWH393244 S458780 JV458780 TR458780 ADN458780 ANJ458780 AXF458780 BHB458780 BQX458780 CAT458780 CKP458780 CUL458780 DEH458780 DOD458780 DXZ458780 EHV458780 ERR458780 FBN458780 FLJ458780 FVF458780 GFB458780 GOX458780 GYT458780 HIP458780 HSL458780 ICH458780 IMD458780 IVZ458780 JFV458780 JPR458780 JZN458780 KJJ458780 KTF458780 LDB458780 LMX458780 LWT458780 MGP458780 MQL458780 NAH458780 NKD458780 NTZ458780 ODV458780 ONR458780 OXN458780 PHJ458780 PRF458780 QBB458780 QKX458780 QUT458780 REP458780 ROL458780 RYH458780 SID458780 SRZ458780 TBV458780 TLR458780 TVN458780 UFJ458780 UPF458780 UZB458780 VIX458780 VST458780 WCP458780 WML458780 WWH458780 S524316 JV524316 TR524316 ADN524316 ANJ524316 AXF524316 BHB524316 BQX524316 CAT524316 CKP524316 CUL524316 DEH524316 DOD524316 DXZ524316 EHV524316 ERR524316 FBN524316 FLJ524316 FVF524316 GFB524316 GOX524316 GYT524316 HIP524316 HSL524316 ICH524316 IMD524316 IVZ524316 JFV524316 JPR524316 JZN524316 KJJ524316 KTF524316 LDB524316 LMX524316 LWT524316 MGP524316 MQL524316 NAH524316 NKD524316 NTZ524316 ODV524316 ONR524316 OXN524316 PHJ524316 PRF524316 QBB524316 QKX524316 QUT524316 REP524316 ROL524316 RYH524316 SID524316 SRZ524316 TBV524316 TLR524316 TVN524316 UFJ524316 UPF524316 UZB524316 VIX524316 VST524316 WCP524316 WML524316 WWH524316 S589852 JV589852 TR589852 ADN589852 ANJ589852 AXF589852 BHB589852 BQX589852 CAT589852 CKP589852 CUL589852 DEH589852 DOD589852 DXZ589852 EHV589852 ERR589852 FBN589852 FLJ589852 FVF589852 GFB589852 GOX589852 GYT589852 HIP589852 HSL589852 ICH589852 IMD589852 IVZ589852 JFV589852 JPR589852 JZN589852 KJJ589852 KTF589852 LDB589852 LMX589852 LWT589852 MGP589852 MQL589852 NAH589852 NKD589852 NTZ589852 ODV589852 ONR589852 OXN589852 PHJ589852 PRF589852 QBB589852 QKX589852 QUT589852 REP589852 ROL589852 RYH589852 SID589852 SRZ589852 TBV589852 TLR589852 TVN589852 UFJ589852 UPF589852 UZB589852 VIX589852 VST589852 WCP589852 WML589852 WWH589852 S655388 JV655388 TR655388 ADN655388 ANJ655388 AXF655388 BHB655388 BQX655388 CAT655388 CKP655388 CUL655388 DEH655388 DOD655388 DXZ655388 EHV655388 ERR655388 FBN655388 FLJ655388 FVF655388 GFB655388 GOX655388 GYT655388 HIP655388 HSL655388 ICH655388 IMD655388 IVZ655388 JFV655388 JPR655388 JZN655388 KJJ655388 KTF655388 LDB655388 LMX655388 LWT655388 MGP655388 MQL655388 NAH655388 NKD655388 NTZ655388 ODV655388 ONR655388 OXN655388 PHJ655388 PRF655388 QBB655388 QKX655388 QUT655388 REP655388 ROL655388 RYH655388 SID655388 SRZ655388 TBV655388 TLR655388 TVN655388 UFJ655388 UPF655388 UZB655388 VIX655388 VST655388 WCP655388 WML655388 WWH655388 S720924 JV720924 TR720924 ADN720924 ANJ720924 AXF720924 BHB720924 BQX720924 CAT720924 CKP720924 CUL720924 DEH720924 DOD720924 DXZ720924 EHV720924 ERR720924 FBN720924 FLJ720924 FVF720924 GFB720924 GOX720924 GYT720924 HIP720924 HSL720924 ICH720924 IMD720924 IVZ720924 JFV720924 JPR720924 JZN720924 KJJ720924 KTF720924 LDB720924 LMX720924 LWT720924 MGP720924 MQL720924 NAH720924 NKD720924 NTZ720924 ODV720924 ONR720924 OXN720924 PHJ720924 PRF720924 QBB720924 QKX720924 QUT720924 REP720924 ROL720924 RYH720924 SID720924 SRZ720924 TBV720924 TLR720924 TVN720924 UFJ720924 UPF720924 UZB720924 VIX720924 VST720924 WCP720924 WML720924 WWH720924 S786460 JV786460 TR786460 ADN786460 ANJ786460 AXF786460 BHB786460 BQX786460 CAT786460 CKP786460 CUL786460 DEH786460 DOD786460 DXZ786460 EHV786460 ERR786460 FBN786460 FLJ786460 FVF786460 GFB786460 GOX786460 GYT786460 HIP786460 HSL786460 ICH786460 IMD786460 IVZ786460 JFV786460 JPR786460 JZN786460 KJJ786460 KTF786460 LDB786460 LMX786460 LWT786460 MGP786460 MQL786460 NAH786460 NKD786460 NTZ786460 ODV786460 ONR786460 OXN786460 PHJ786460 PRF786460 QBB786460 QKX786460 QUT786460 REP786460 ROL786460 RYH786460 SID786460 SRZ786460 TBV786460 TLR786460 TVN786460 UFJ786460 UPF786460 UZB786460 VIX786460 VST786460 WCP786460 WML786460 WWH786460 S851996 JV851996 TR851996 ADN851996 ANJ851996 AXF851996 BHB851996 BQX851996 CAT851996 CKP851996 CUL851996 DEH851996 DOD851996 DXZ851996 EHV851996 ERR851996 FBN851996 FLJ851996 FVF851996 GFB851996 GOX851996 GYT851996 HIP851996 HSL851996 ICH851996 IMD851996 IVZ851996 JFV851996 JPR851996 JZN851996 KJJ851996 KTF851996 LDB851996 LMX851996 LWT851996 MGP851996 MQL851996 NAH851996 NKD851996 NTZ851996 ODV851996 ONR851996 OXN851996 PHJ851996 PRF851996 QBB851996 QKX851996 QUT851996 REP851996 ROL851996 RYH851996 SID851996 SRZ851996 TBV851996 TLR851996 TVN851996 UFJ851996 UPF851996 UZB851996 VIX851996 VST851996 WCP851996 WML851996 WWH851996 S917532 JV917532 TR917532 ADN917532 ANJ917532 AXF917532 BHB917532 BQX917532 CAT917532 CKP917532 CUL917532 DEH917532 DOD917532 DXZ917532 EHV917532 ERR917532 FBN917532 FLJ917532 FVF917532 GFB917532 GOX917532 GYT917532 HIP917532 HSL917532 ICH917532 IMD917532 IVZ917532 JFV917532 JPR917532 JZN917532 KJJ917532 KTF917532 LDB917532 LMX917532 LWT917532 MGP917532 MQL917532 NAH917532 NKD917532 NTZ917532 ODV917532 ONR917532 OXN917532 PHJ917532 PRF917532 QBB917532 QKX917532 QUT917532 REP917532 ROL917532 RYH917532 SID917532 SRZ917532 TBV917532 TLR917532 TVN917532 UFJ917532 UPF917532 UZB917532 VIX917532 VST917532 WCP917532 WML917532 WWH917532 S983068 JV983068 TR983068 ADN983068 ANJ983068 AXF983068 BHB983068 BQX983068 CAT983068 CKP983068 CUL983068 DEH983068 DOD983068 DXZ983068 EHV983068 ERR983068 FBN983068 FLJ983068 FVF983068 GFB983068 GOX983068 GYT983068 HIP983068 HSL983068 ICH983068 IMD983068 IVZ983068 JFV983068 JPR983068 JZN983068 KJJ983068 KTF983068 LDB983068 LMX983068 LWT983068 MGP983068 MQL983068 NAH983068 NKD983068 NTZ983068 ODV983068 ONR983068 OXN983068 PHJ983068 PRF983068 QBB983068 QKX983068 QUT983068 REP983068 ROL983068 RYH983068 SID983068 SRZ983068 TBV983068 TLR983068 TVN983068 UFJ983068 UPF983068 UZB983068 VIX983068 VST983068 WCP983068 WML983068 WWH983068 U524316 U589852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U655388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U720924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U786460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U851996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U917532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U983068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U65564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U131100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U196636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U262172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WMN24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U24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WWJ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8 S24 U393244 WWJ24 U458780 Z65564 Z131100 Z196636 Z262172 Z327708 Z393244 Z458780 Z524316 Z589852 Z655388 Z720924 Z786460 Z851996 Z917532 Z983068 AB524316 AB589852 AB655388 AB720924 AB786460 AB851996 AB917532 AB983068 AB65564 AB131100 AB196636 AB262172 AB393244 AB327708 AB458780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R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R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R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R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R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R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R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R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R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R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R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R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R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R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WWI983068 T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T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T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T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T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T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T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T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T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T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T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T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T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T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T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64 Y131100 Y196636 Y262172 Y327708 Y393244 Y458780 Y524316 Y589852 Y655388 Y720924 Y786460 Y851996 Y917532 Y983068 AA65564 AA131100 AA196636 AA262172 AA327708 AA393244 AA458780 AA524316 AA589852 AA655388 AA720924 AA786460 AA851996 AA917532 AA983068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dataValidation type="list" allowBlank="1" showInputMessage="1" showErrorMessage="1" errorTitle="Ошибка" error="Выберите значение из списка" sqref="WWB983068 M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M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M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M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M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M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M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M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M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M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M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M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M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M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M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3:JY65563 TN65563:TU65563 ADJ65563:ADQ65563 ANF65563:ANM65563 AXB65563:AXI65563 BGX65563:BHE65563 BQT65563:BRA65563 CAP65563:CAW65563 CKL65563:CKS65563 CUH65563:CUO65563 DED65563:DEK65563 DNZ65563:DOG65563 DXV65563:DYC65563 EHR65563:EHY65563 ERN65563:ERU65563 FBJ65563:FBQ65563 FLF65563:FLM65563 FVB65563:FVI65563 GEX65563:GFE65563 GOT65563:GPA65563 GYP65563:GYW65563 HIL65563:HIS65563 HSH65563:HSO65563 ICD65563:ICK65563 ILZ65563:IMG65563 IVV65563:IWC65563 JFR65563:JFY65563 JPN65563:JPU65563 JZJ65563:JZQ65563 KJF65563:KJM65563 KTB65563:KTI65563 LCX65563:LDE65563 LMT65563:LNA65563 LWP65563:LWW65563 MGL65563:MGS65563 MQH65563:MQO65563 NAD65563:NAK65563 NJZ65563:NKG65563 NTV65563:NUC65563 ODR65563:ODY65563 ONN65563:ONU65563 OXJ65563:OXQ65563 PHF65563:PHM65563 PRB65563:PRI65563 QAX65563:QBE65563 QKT65563:QLA65563 QUP65563:QUW65563 REL65563:RES65563 ROH65563:ROO65563 RYD65563:RYK65563 SHZ65563:SIG65563 SRV65563:SSC65563 TBR65563:TBY65563 TLN65563:TLU65563 TVJ65563:TVQ65563 UFF65563:UFM65563 UPB65563:UPI65563 UYX65563:UZE65563 VIT65563:VJA65563 VSP65563:VSW65563 WCL65563:WCS65563 WMH65563:WMO65563 WWD65563:WWK65563 JR131099:JY131099 TN131099:TU131099 ADJ131099:ADQ131099 ANF131099:ANM131099 AXB131099:AXI131099 BGX131099:BHE131099 BQT131099:BRA131099 CAP131099:CAW131099 CKL131099:CKS131099 CUH131099:CUO131099 DED131099:DEK131099 DNZ131099:DOG131099 DXV131099:DYC131099 EHR131099:EHY131099 ERN131099:ERU131099 FBJ131099:FBQ131099 FLF131099:FLM131099 FVB131099:FVI131099 GEX131099:GFE131099 GOT131099:GPA131099 GYP131099:GYW131099 HIL131099:HIS131099 HSH131099:HSO131099 ICD131099:ICK131099 ILZ131099:IMG131099 IVV131099:IWC131099 JFR131099:JFY131099 JPN131099:JPU131099 JZJ131099:JZQ131099 KJF131099:KJM131099 KTB131099:KTI131099 LCX131099:LDE131099 LMT131099:LNA131099 LWP131099:LWW131099 MGL131099:MGS131099 MQH131099:MQO131099 NAD131099:NAK131099 NJZ131099:NKG131099 NTV131099:NUC131099 ODR131099:ODY131099 ONN131099:ONU131099 OXJ131099:OXQ131099 PHF131099:PHM131099 PRB131099:PRI131099 QAX131099:QBE131099 QKT131099:QLA131099 QUP131099:QUW131099 REL131099:RES131099 ROH131099:ROO131099 RYD131099:RYK131099 SHZ131099:SIG131099 SRV131099:SSC131099 TBR131099:TBY131099 TLN131099:TLU131099 TVJ131099:TVQ131099 UFF131099:UFM131099 UPB131099:UPI131099 UYX131099:UZE131099 VIT131099:VJA131099 VSP131099:VSW131099 WCL131099:WCS131099 WMH131099:WMO131099 WWD131099:WWK131099 JR196635:JY196635 TN196635:TU196635 ADJ196635:ADQ196635 ANF196635:ANM196635 AXB196635:AXI196635 BGX196635:BHE196635 BQT196635:BRA196635 CAP196635:CAW196635 CKL196635:CKS196635 CUH196635:CUO196635 DED196635:DEK196635 DNZ196635:DOG196635 DXV196635:DYC196635 EHR196635:EHY196635 ERN196635:ERU196635 FBJ196635:FBQ196635 FLF196635:FLM196635 FVB196635:FVI196635 GEX196635:GFE196635 GOT196635:GPA196635 GYP196635:GYW196635 HIL196635:HIS196635 HSH196635:HSO196635 ICD196635:ICK196635 ILZ196635:IMG196635 IVV196635:IWC196635 JFR196635:JFY196635 JPN196635:JPU196635 JZJ196635:JZQ196635 KJF196635:KJM196635 KTB196635:KTI196635 LCX196635:LDE196635 LMT196635:LNA196635 LWP196635:LWW196635 MGL196635:MGS196635 MQH196635:MQO196635 NAD196635:NAK196635 NJZ196635:NKG196635 NTV196635:NUC196635 ODR196635:ODY196635 ONN196635:ONU196635 OXJ196635:OXQ196635 PHF196635:PHM196635 PRB196635:PRI196635 QAX196635:QBE196635 QKT196635:QLA196635 QUP196635:QUW196635 REL196635:RES196635 ROH196635:ROO196635 RYD196635:RYK196635 SHZ196635:SIG196635 SRV196635:SSC196635 TBR196635:TBY196635 TLN196635:TLU196635 TVJ196635:TVQ196635 UFF196635:UFM196635 UPB196635:UPI196635 UYX196635:UZE196635 VIT196635:VJA196635 VSP196635:VSW196635 WCL196635:WCS196635 WMH196635:WMO196635 WWD196635:WWK196635 JR262171:JY262171 TN262171:TU262171 ADJ262171:ADQ262171 ANF262171:ANM262171 AXB262171:AXI262171 BGX262171:BHE262171 BQT262171:BRA262171 CAP262171:CAW262171 CKL262171:CKS262171 CUH262171:CUO262171 DED262171:DEK262171 DNZ262171:DOG262171 DXV262171:DYC262171 EHR262171:EHY262171 ERN262171:ERU262171 FBJ262171:FBQ262171 FLF262171:FLM262171 FVB262171:FVI262171 GEX262171:GFE262171 GOT262171:GPA262171 GYP262171:GYW262171 HIL262171:HIS262171 HSH262171:HSO262171 ICD262171:ICK262171 ILZ262171:IMG262171 IVV262171:IWC262171 JFR262171:JFY262171 JPN262171:JPU262171 JZJ262171:JZQ262171 KJF262171:KJM262171 KTB262171:KTI262171 LCX262171:LDE262171 LMT262171:LNA262171 LWP262171:LWW262171 MGL262171:MGS262171 MQH262171:MQO262171 NAD262171:NAK262171 NJZ262171:NKG262171 NTV262171:NUC262171 ODR262171:ODY262171 ONN262171:ONU262171 OXJ262171:OXQ262171 PHF262171:PHM262171 PRB262171:PRI262171 QAX262171:QBE262171 QKT262171:QLA262171 QUP262171:QUW262171 REL262171:RES262171 ROH262171:ROO262171 RYD262171:RYK262171 SHZ262171:SIG262171 SRV262171:SSC262171 TBR262171:TBY262171 TLN262171:TLU262171 TVJ262171:TVQ262171 UFF262171:UFM262171 UPB262171:UPI262171 UYX262171:UZE262171 VIT262171:VJA262171 VSP262171:VSW262171 WCL262171:WCS262171 WMH262171:WMO262171 WWD262171:WWK262171 JR327707:JY327707 TN327707:TU327707 ADJ327707:ADQ327707 ANF327707:ANM327707 AXB327707:AXI327707 BGX327707:BHE327707 BQT327707:BRA327707 CAP327707:CAW327707 CKL327707:CKS327707 CUH327707:CUO327707 DED327707:DEK327707 DNZ327707:DOG327707 DXV327707:DYC327707 EHR327707:EHY327707 ERN327707:ERU327707 FBJ327707:FBQ327707 FLF327707:FLM327707 FVB327707:FVI327707 GEX327707:GFE327707 GOT327707:GPA327707 GYP327707:GYW327707 HIL327707:HIS327707 HSH327707:HSO327707 ICD327707:ICK327707 ILZ327707:IMG327707 IVV327707:IWC327707 JFR327707:JFY327707 JPN327707:JPU327707 JZJ327707:JZQ327707 KJF327707:KJM327707 KTB327707:KTI327707 LCX327707:LDE327707 LMT327707:LNA327707 LWP327707:LWW327707 MGL327707:MGS327707 MQH327707:MQO327707 NAD327707:NAK327707 NJZ327707:NKG327707 NTV327707:NUC327707 ODR327707:ODY327707 ONN327707:ONU327707 OXJ327707:OXQ327707 PHF327707:PHM327707 PRB327707:PRI327707 QAX327707:QBE327707 QKT327707:QLA327707 QUP327707:QUW327707 REL327707:RES327707 ROH327707:ROO327707 RYD327707:RYK327707 SHZ327707:SIG327707 SRV327707:SSC327707 TBR327707:TBY327707 TLN327707:TLU327707 TVJ327707:TVQ327707 UFF327707:UFM327707 UPB327707:UPI327707 UYX327707:UZE327707 VIT327707:VJA327707 VSP327707:VSW327707 WCL327707:WCS327707 WMH327707:WMO327707 WWD327707:WWK327707 JR393243:JY393243 TN393243:TU393243 ADJ393243:ADQ393243 ANF393243:ANM393243 AXB393243:AXI393243 BGX393243:BHE393243 BQT393243:BRA393243 CAP393243:CAW393243 CKL393243:CKS393243 CUH393243:CUO393243 DED393243:DEK393243 DNZ393243:DOG393243 DXV393243:DYC393243 EHR393243:EHY393243 ERN393243:ERU393243 FBJ393243:FBQ393243 FLF393243:FLM393243 FVB393243:FVI393243 GEX393243:GFE393243 GOT393243:GPA393243 GYP393243:GYW393243 HIL393243:HIS393243 HSH393243:HSO393243 ICD393243:ICK393243 ILZ393243:IMG393243 IVV393243:IWC393243 JFR393243:JFY393243 JPN393243:JPU393243 JZJ393243:JZQ393243 KJF393243:KJM393243 KTB393243:KTI393243 LCX393243:LDE393243 LMT393243:LNA393243 LWP393243:LWW393243 MGL393243:MGS393243 MQH393243:MQO393243 NAD393243:NAK393243 NJZ393243:NKG393243 NTV393243:NUC393243 ODR393243:ODY393243 ONN393243:ONU393243 OXJ393243:OXQ393243 PHF393243:PHM393243 PRB393243:PRI393243 QAX393243:QBE393243 QKT393243:QLA393243 QUP393243:QUW393243 REL393243:RES393243 ROH393243:ROO393243 RYD393243:RYK393243 SHZ393243:SIG393243 SRV393243:SSC393243 TBR393243:TBY393243 TLN393243:TLU393243 TVJ393243:TVQ393243 UFF393243:UFM393243 UPB393243:UPI393243 UYX393243:UZE393243 VIT393243:VJA393243 VSP393243:VSW393243 WCL393243:WCS393243 WMH393243:WMO393243 WWD393243:WWK393243 JR458779:JY458779 TN458779:TU458779 ADJ458779:ADQ458779 ANF458779:ANM458779 AXB458779:AXI458779 BGX458779:BHE458779 BQT458779:BRA458779 CAP458779:CAW458779 CKL458779:CKS458779 CUH458779:CUO458779 DED458779:DEK458779 DNZ458779:DOG458779 DXV458779:DYC458779 EHR458779:EHY458779 ERN458779:ERU458779 FBJ458779:FBQ458779 FLF458779:FLM458779 FVB458779:FVI458779 GEX458779:GFE458779 GOT458779:GPA458779 GYP458779:GYW458779 HIL458779:HIS458779 HSH458779:HSO458779 ICD458779:ICK458779 ILZ458779:IMG458779 IVV458779:IWC458779 JFR458779:JFY458779 JPN458779:JPU458779 JZJ458779:JZQ458779 KJF458779:KJM458779 KTB458779:KTI458779 LCX458779:LDE458779 LMT458779:LNA458779 LWP458779:LWW458779 MGL458779:MGS458779 MQH458779:MQO458779 NAD458779:NAK458779 NJZ458779:NKG458779 NTV458779:NUC458779 ODR458779:ODY458779 ONN458779:ONU458779 OXJ458779:OXQ458779 PHF458779:PHM458779 PRB458779:PRI458779 QAX458779:QBE458779 QKT458779:QLA458779 QUP458779:QUW458779 REL458779:RES458779 ROH458779:ROO458779 RYD458779:RYK458779 SHZ458779:SIG458779 SRV458779:SSC458779 TBR458779:TBY458779 TLN458779:TLU458779 TVJ458779:TVQ458779 UFF458779:UFM458779 UPB458779:UPI458779 UYX458779:UZE458779 VIT458779:VJA458779 VSP458779:VSW458779 WCL458779:WCS458779 WMH458779:WMO458779 WWD458779:WWK458779 JR524315:JY524315 TN524315:TU524315 ADJ524315:ADQ524315 ANF524315:ANM524315 AXB524315:AXI524315 BGX524315:BHE524315 BQT524315:BRA524315 CAP524315:CAW524315 CKL524315:CKS524315 CUH524315:CUO524315 DED524315:DEK524315 DNZ524315:DOG524315 DXV524315:DYC524315 EHR524315:EHY524315 ERN524315:ERU524315 FBJ524315:FBQ524315 FLF524315:FLM524315 FVB524315:FVI524315 GEX524315:GFE524315 GOT524315:GPA524315 GYP524315:GYW524315 HIL524315:HIS524315 HSH524315:HSO524315 ICD524315:ICK524315 ILZ524315:IMG524315 IVV524315:IWC524315 JFR524315:JFY524315 JPN524315:JPU524315 JZJ524315:JZQ524315 KJF524315:KJM524315 KTB524315:KTI524315 LCX524315:LDE524315 LMT524315:LNA524315 LWP524315:LWW524315 MGL524315:MGS524315 MQH524315:MQO524315 NAD524315:NAK524315 NJZ524315:NKG524315 NTV524315:NUC524315 ODR524315:ODY524315 ONN524315:ONU524315 OXJ524315:OXQ524315 PHF524315:PHM524315 PRB524315:PRI524315 QAX524315:QBE524315 QKT524315:QLA524315 QUP524315:QUW524315 REL524315:RES524315 ROH524315:ROO524315 RYD524315:RYK524315 SHZ524315:SIG524315 SRV524315:SSC524315 TBR524315:TBY524315 TLN524315:TLU524315 TVJ524315:TVQ524315 UFF524315:UFM524315 UPB524315:UPI524315 UYX524315:UZE524315 VIT524315:VJA524315 VSP524315:VSW524315 WCL524315:WCS524315 WMH524315:WMO524315 WWD524315:WWK524315 JR589851:JY589851 TN589851:TU589851 ADJ589851:ADQ589851 ANF589851:ANM589851 AXB589851:AXI589851 BGX589851:BHE589851 BQT589851:BRA589851 CAP589851:CAW589851 CKL589851:CKS589851 CUH589851:CUO589851 DED589851:DEK589851 DNZ589851:DOG589851 DXV589851:DYC589851 EHR589851:EHY589851 ERN589851:ERU589851 FBJ589851:FBQ589851 FLF589851:FLM589851 FVB589851:FVI589851 GEX589851:GFE589851 GOT589851:GPA589851 GYP589851:GYW589851 HIL589851:HIS589851 HSH589851:HSO589851 ICD589851:ICK589851 ILZ589851:IMG589851 IVV589851:IWC589851 JFR589851:JFY589851 JPN589851:JPU589851 JZJ589851:JZQ589851 KJF589851:KJM589851 KTB589851:KTI589851 LCX589851:LDE589851 LMT589851:LNA589851 LWP589851:LWW589851 MGL589851:MGS589851 MQH589851:MQO589851 NAD589851:NAK589851 NJZ589851:NKG589851 NTV589851:NUC589851 ODR589851:ODY589851 ONN589851:ONU589851 OXJ589851:OXQ589851 PHF589851:PHM589851 PRB589851:PRI589851 QAX589851:QBE589851 QKT589851:QLA589851 QUP589851:QUW589851 REL589851:RES589851 ROH589851:ROO589851 RYD589851:RYK589851 SHZ589851:SIG589851 SRV589851:SSC589851 TBR589851:TBY589851 TLN589851:TLU589851 TVJ589851:TVQ589851 UFF589851:UFM589851 UPB589851:UPI589851 UYX589851:UZE589851 VIT589851:VJA589851 VSP589851:VSW589851 WCL589851:WCS589851 WMH589851:WMO589851 WWD589851:WWK589851 JR655387:JY655387 TN655387:TU655387 ADJ655387:ADQ655387 ANF655387:ANM655387 AXB655387:AXI655387 BGX655387:BHE655387 BQT655387:BRA655387 CAP655387:CAW655387 CKL655387:CKS655387 CUH655387:CUO655387 DED655387:DEK655387 DNZ655387:DOG655387 DXV655387:DYC655387 EHR655387:EHY655387 ERN655387:ERU655387 FBJ655387:FBQ655387 FLF655387:FLM655387 FVB655387:FVI655387 GEX655387:GFE655387 GOT655387:GPA655387 GYP655387:GYW655387 HIL655387:HIS655387 HSH655387:HSO655387 ICD655387:ICK655387 ILZ655387:IMG655387 IVV655387:IWC655387 JFR655387:JFY655387 JPN655387:JPU655387 JZJ655387:JZQ655387 KJF655387:KJM655387 KTB655387:KTI655387 LCX655387:LDE655387 LMT655387:LNA655387 LWP655387:LWW655387 MGL655387:MGS655387 MQH655387:MQO655387 NAD655387:NAK655387 NJZ655387:NKG655387 NTV655387:NUC655387 ODR655387:ODY655387 ONN655387:ONU655387 OXJ655387:OXQ655387 PHF655387:PHM655387 PRB655387:PRI655387 QAX655387:QBE655387 QKT655387:QLA655387 QUP655387:QUW655387 REL655387:RES655387 ROH655387:ROO655387 RYD655387:RYK655387 SHZ655387:SIG655387 SRV655387:SSC655387 TBR655387:TBY655387 TLN655387:TLU655387 TVJ655387:TVQ655387 UFF655387:UFM655387 UPB655387:UPI655387 UYX655387:UZE655387 VIT655387:VJA655387 VSP655387:VSW655387 WCL655387:WCS655387 WMH655387:WMO655387 WWD655387:WWK655387 JR720923:JY720923 TN720923:TU720923 ADJ720923:ADQ720923 ANF720923:ANM720923 AXB720923:AXI720923 BGX720923:BHE720923 BQT720923:BRA720923 CAP720923:CAW720923 CKL720923:CKS720923 CUH720923:CUO720923 DED720923:DEK720923 DNZ720923:DOG720923 DXV720923:DYC720923 EHR720923:EHY720923 ERN720923:ERU720923 FBJ720923:FBQ720923 FLF720923:FLM720923 FVB720923:FVI720923 GEX720923:GFE720923 GOT720923:GPA720923 GYP720923:GYW720923 HIL720923:HIS720923 HSH720923:HSO720923 ICD720923:ICK720923 ILZ720923:IMG720923 IVV720923:IWC720923 JFR720923:JFY720923 JPN720923:JPU720923 JZJ720923:JZQ720923 KJF720923:KJM720923 KTB720923:KTI720923 LCX720923:LDE720923 LMT720923:LNA720923 LWP720923:LWW720923 MGL720923:MGS720923 MQH720923:MQO720923 NAD720923:NAK720923 NJZ720923:NKG720923 NTV720923:NUC720923 ODR720923:ODY720923 ONN720923:ONU720923 OXJ720923:OXQ720923 PHF720923:PHM720923 PRB720923:PRI720923 QAX720923:QBE720923 QKT720923:QLA720923 QUP720923:QUW720923 REL720923:RES720923 ROH720923:ROO720923 RYD720923:RYK720923 SHZ720923:SIG720923 SRV720923:SSC720923 TBR720923:TBY720923 TLN720923:TLU720923 TVJ720923:TVQ720923 UFF720923:UFM720923 UPB720923:UPI720923 UYX720923:UZE720923 VIT720923:VJA720923 VSP720923:VSW720923 WCL720923:WCS720923 WMH720923:WMO720923 WWD720923:WWK720923 JR786459:JY786459 TN786459:TU786459 ADJ786459:ADQ786459 ANF786459:ANM786459 AXB786459:AXI786459 BGX786459:BHE786459 BQT786459:BRA786459 CAP786459:CAW786459 CKL786459:CKS786459 CUH786459:CUO786459 DED786459:DEK786459 DNZ786459:DOG786459 DXV786459:DYC786459 EHR786459:EHY786459 ERN786459:ERU786459 FBJ786459:FBQ786459 FLF786459:FLM786459 FVB786459:FVI786459 GEX786459:GFE786459 GOT786459:GPA786459 GYP786459:GYW786459 HIL786459:HIS786459 HSH786459:HSO786459 ICD786459:ICK786459 ILZ786459:IMG786459 IVV786459:IWC786459 JFR786459:JFY786459 JPN786459:JPU786459 JZJ786459:JZQ786459 KJF786459:KJM786459 KTB786459:KTI786459 LCX786459:LDE786459 LMT786459:LNA786459 LWP786459:LWW786459 MGL786459:MGS786459 MQH786459:MQO786459 NAD786459:NAK786459 NJZ786459:NKG786459 NTV786459:NUC786459 ODR786459:ODY786459 ONN786459:ONU786459 OXJ786459:OXQ786459 PHF786459:PHM786459 PRB786459:PRI786459 QAX786459:QBE786459 QKT786459:QLA786459 QUP786459:QUW786459 REL786459:RES786459 ROH786459:ROO786459 RYD786459:RYK786459 SHZ786459:SIG786459 SRV786459:SSC786459 TBR786459:TBY786459 TLN786459:TLU786459 TVJ786459:TVQ786459 UFF786459:UFM786459 UPB786459:UPI786459 UYX786459:UZE786459 VIT786459:VJA786459 VSP786459:VSW786459 WCL786459:WCS786459 WMH786459:WMO786459 WWD786459:WWK786459 JR851995:JY851995 TN851995:TU851995 ADJ851995:ADQ851995 ANF851995:ANM851995 AXB851995:AXI851995 BGX851995:BHE851995 BQT851995:BRA851995 CAP851995:CAW851995 CKL851995:CKS851995 CUH851995:CUO851995 DED851995:DEK851995 DNZ851995:DOG851995 DXV851995:DYC851995 EHR851995:EHY851995 ERN851995:ERU851995 FBJ851995:FBQ851995 FLF851995:FLM851995 FVB851995:FVI851995 GEX851995:GFE851995 GOT851995:GPA851995 GYP851995:GYW851995 HIL851995:HIS851995 HSH851995:HSO851995 ICD851995:ICK851995 ILZ851995:IMG851995 IVV851995:IWC851995 JFR851995:JFY851995 JPN851995:JPU851995 JZJ851995:JZQ851995 KJF851995:KJM851995 KTB851995:KTI851995 LCX851995:LDE851995 LMT851995:LNA851995 LWP851995:LWW851995 MGL851995:MGS851995 MQH851995:MQO851995 NAD851995:NAK851995 NJZ851995:NKG851995 NTV851995:NUC851995 ODR851995:ODY851995 ONN851995:ONU851995 OXJ851995:OXQ851995 PHF851995:PHM851995 PRB851995:PRI851995 QAX851995:QBE851995 QKT851995:QLA851995 QUP851995:QUW851995 REL851995:RES851995 ROH851995:ROO851995 RYD851995:RYK851995 SHZ851995:SIG851995 SRV851995:SSC851995 TBR851995:TBY851995 TLN851995:TLU851995 TVJ851995:TVQ851995 UFF851995:UFM851995 UPB851995:UPI851995 UYX851995:UZE851995 VIT851995:VJA851995 VSP851995:VSW851995 WCL851995:WCS851995 WMH851995:WMO851995 WWD851995:WWK851995 JR917531:JY917531 TN917531:TU917531 ADJ917531:ADQ917531 ANF917531:ANM917531 AXB917531:AXI917531 BGX917531:BHE917531 BQT917531:BRA917531 CAP917531:CAW917531 CKL917531:CKS917531 CUH917531:CUO917531 DED917531:DEK917531 DNZ917531:DOG917531 DXV917531:DYC917531 EHR917531:EHY917531 ERN917531:ERU917531 FBJ917531:FBQ917531 FLF917531:FLM917531 FVB917531:FVI917531 GEX917531:GFE917531 GOT917531:GPA917531 GYP917531:GYW917531 HIL917531:HIS917531 HSH917531:HSO917531 ICD917531:ICK917531 ILZ917531:IMG917531 IVV917531:IWC917531 JFR917531:JFY917531 JPN917531:JPU917531 JZJ917531:JZQ917531 KJF917531:KJM917531 KTB917531:KTI917531 LCX917531:LDE917531 LMT917531:LNA917531 LWP917531:LWW917531 MGL917531:MGS917531 MQH917531:MQO917531 NAD917531:NAK917531 NJZ917531:NKG917531 NTV917531:NUC917531 ODR917531:ODY917531 ONN917531:ONU917531 OXJ917531:OXQ917531 PHF917531:PHM917531 PRB917531:PRI917531 QAX917531:QBE917531 QKT917531:QLA917531 QUP917531:QUW917531 REL917531:RES917531 ROH917531:ROO917531 RYD917531:RYK917531 SHZ917531:SIG917531 SRV917531:SSC917531 TBR917531:TBY917531 TLN917531:TLU917531 TVJ917531:TVQ917531 UFF917531:UFM917531 UPB917531:UPI917531 UYX917531:UZE917531 VIT917531:VJA917531 VSP917531:VSW917531 WCL917531:WCS917531 WMH917531:WMO917531 WWD917531:WWK917531 WWD983067:WWK983067 JR983067:JY983067 TN983067:TU983067 ADJ983067:ADQ983067 ANF983067:ANM983067 AXB983067:AXI983067 BGX983067:BHE983067 BQT983067:BRA983067 CAP983067:CAW983067 CKL983067:CKS983067 CUH983067:CUO983067 DED983067:DEK983067 DNZ983067:DOG983067 DXV983067:DYC983067 EHR983067:EHY983067 ERN983067:ERU983067 FBJ983067:FBQ983067 FLF983067:FLM983067 FVB983067:FVI983067 GEX983067:GFE983067 GOT983067:GPA983067 GYP983067:GYW983067 HIL983067:HIS983067 HSH983067:HSO983067 ICD983067:ICK983067 ILZ983067:IMG983067 IVV983067:IWC983067 JFR983067:JFY983067 JPN983067:JPU983067 JZJ983067:JZQ983067 KJF983067:KJM983067 KTB983067:KTI983067 LCX983067:LDE983067 LMT983067:LNA983067 LWP983067:LWW983067 MGL983067:MGS983067 MQH983067:MQO983067 NAD983067:NAK983067 NJZ983067:NKG983067 NTV983067:NUC983067 ODR983067:ODY983067 ONN983067:ONU983067 OXJ983067:OXQ983067 PHF983067:PHM983067 PRB983067:PRI983067 QAX983067:QBE983067 QKT983067:QLA983067 QUP983067:QUW983067 REL983067:RES983067 ROH983067:ROO983067 RYD983067:RYK983067 SHZ983067:SIG983067 SRV983067:SSC983067 TBR983067:TBY983067 TLN983067:TLU983067 TVJ983067:TVQ983067 UFF983067:UFM983067 UPB983067:UPI983067 UYX983067:UZE983067 VIT983067:VJA983067 VSP983067:VSW983067 WCL983067:WCS983067 WMH983067:WMO983067 O917531:AC917531 O851995:AC851995 O786459:AC786459 O720923:AC720923 O655387:AC655387 O589851:AC589851 O524315:AC524315 O458779:AC458779 O393243:AC393243 O327707:AC327707 O262171:AC262171 O196635:AC196635 O131099:AC131099 O65563:AC65563 O983067:AC98306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formula1>kind_of_cons</formula1>
    </dataValidation>
    <dataValidation type="textLength" operator="lessThanOrEqual" allowBlank="1" showInputMessage="1" showErrorMessage="1" errorTitle="Ошибка" error="Допускается ввод не более 900 символов!" sqref="WWL983062:WWL983069 WMP983062:WMP983069 AD65558:AD65565 JZ65558:JZ65565 TV65558:TV65565 ADR65558:ADR65565 ANN65558:ANN65565 AXJ65558:AXJ65565 BHF65558:BHF65565 BRB65558:BRB65565 CAX65558:CAX65565 CKT65558:CKT65565 CUP65558:CUP65565 DEL65558:DEL65565 DOH65558:DOH65565 DYD65558:DYD65565 EHZ65558:EHZ65565 ERV65558:ERV65565 FBR65558:FBR65565 FLN65558:FLN65565 FVJ65558:FVJ65565 GFF65558:GFF65565 GPB65558:GPB65565 GYX65558:GYX65565 HIT65558:HIT65565 HSP65558:HSP65565 ICL65558:ICL65565 IMH65558:IMH65565 IWD65558:IWD65565 JFZ65558:JFZ65565 JPV65558:JPV65565 JZR65558:JZR65565 KJN65558:KJN65565 KTJ65558:KTJ65565 LDF65558:LDF65565 LNB65558:LNB65565 LWX65558:LWX65565 MGT65558:MGT65565 MQP65558:MQP65565 NAL65558:NAL65565 NKH65558:NKH65565 NUD65558:NUD65565 ODZ65558:ODZ65565 ONV65558:ONV65565 OXR65558:OXR65565 PHN65558:PHN65565 PRJ65558:PRJ65565 QBF65558:QBF65565 QLB65558:QLB65565 QUX65558:QUX65565 RET65558:RET65565 ROP65558:ROP65565 RYL65558:RYL65565 SIH65558:SIH65565 SSD65558:SSD65565 TBZ65558:TBZ65565 TLV65558:TLV65565 TVR65558:TVR65565 UFN65558:UFN65565 UPJ65558:UPJ65565 UZF65558:UZF65565 VJB65558:VJB65565 VSX65558:VSX65565 WCT65558:WCT65565 WMP65558:WMP65565 WWL65558:WWL65565 AD131094:AD131101 JZ131094:JZ131101 TV131094:TV131101 ADR131094:ADR131101 ANN131094:ANN131101 AXJ131094:AXJ131101 BHF131094:BHF131101 BRB131094:BRB131101 CAX131094:CAX131101 CKT131094:CKT131101 CUP131094:CUP131101 DEL131094:DEL131101 DOH131094:DOH131101 DYD131094:DYD131101 EHZ131094:EHZ131101 ERV131094:ERV131101 FBR131094:FBR131101 FLN131094:FLN131101 FVJ131094:FVJ131101 GFF131094:GFF131101 GPB131094:GPB131101 GYX131094:GYX131101 HIT131094:HIT131101 HSP131094:HSP131101 ICL131094:ICL131101 IMH131094:IMH131101 IWD131094:IWD131101 JFZ131094:JFZ131101 JPV131094:JPV131101 JZR131094:JZR131101 KJN131094:KJN131101 KTJ131094:KTJ131101 LDF131094:LDF131101 LNB131094:LNB131101 LWX131094:LWX131101 MGT131094:MGT131101 MQP131094:MQP131101 NAL131094:NAL131101 NKH131094:NKH131101 NUD131094:NUD131101 ODZ131094:ODZ131101 ONV131094:ONV131101 OXR131094:OXR131101 PHN131094:PHN131101 PRJ131094:PRJ131101 QBF131094:QBF131101 QLB131094:QLB131101 QUX131094:QUX131101 RET131094:RET131101 ROP131094:ROP131101 RYL131094:RYL131101 SIH131094:SIH131101 SSD131094:SSD131101 TBZ131094:TBZ131101 TLV131094:TLV131101 TVR131094:TVR131101 UFN131094:UFN131101 UPJ131094:UPJ131101 UZF131094:UZF131101 VJB131094:VJB131101 VSX131094:VSX131101 WCT131094:WCT131101 WMP131094:WMP131101 WWL131094:WWL131101 AD196630:AD196637 JZ196630:JZ196637 TV196630:TV196637 ADR196630:ADR196637 ANN196630:ANN196637 AXJ196630:AXJ196637 BHF196630:BHF196637 BRB196630:BRB196637 CAX196630:CAX196637 CKT196630:CKT196637 CUP196630:CUP196637 DEL196630:DEL196637 DOH196630:DOH196637 DYD196630:DYD196637 EHZ196630:EHZ196637 ERV196630:ERV196637 FBR196630:FBR196637 FLN196630:FLN196637 FVJ196630:FVJ196637 GFF196630:GFF196637 GPB196630:GPB196637 GYX196630:GYX196637 HIT196630:HIT196637 HSP196630:HSP196637 ICL196630:ICL196637 IMH196630:IMH196637 IWD196630:IWD196637 JFZ196630:JFZ196637 JPV196630:JPV196637 JZR196630:JZR196637 KJN196630:KJN196637 KTJ196630:KTJ196637 LDF196630:LDF196637 LNB196630:LNB196637 LWX196630:LWX196637 MGT196630:MGT196637 MQP196630:MQP196637 NAL196630:NAL196637 NKH196630:NKH196637 NUD196630:NUD196637 ODZ196630:ODZ196637 ONV196630:ONV196637 OXR196630:OXR196637 PHN196630:PHN196637 PRJ196630:PRJ196637 QBF196630:QBF196637 QLB196630:QLB196637 QUX196630:QUX196637 RET196630:RET196637 ROP196630:ROP196637 RYL196630:RYL196637 SIH196630:SIH196637 SSD196630:SSD196637 TBZ196630:TBZ196637 TLV196630:TLV196637 TVR196630:TVR196637 UFN196630:UFN196637 UPJ196630:UPJ196637 UZF196630:UZF196637 VJB196630:VJB196637 VSX196630:VSX196637 WCT196630:WCT196637 WMP196630:WMP196637 WWL196630:WWL196637 AD262166:AD262173 JZ262166:JZ262173 TV262166:TV262173 ADR262166:ADR262173 ANN262166:ANN262173 AXJ262166:AXJ262173 BHF262166:BHF262173 BRB262166:BRB262173 CAX262166:CAX262173 CKT262166:CKT262173 CUP262166:CUP262173 DEL262166:DEL262173 DOH262166:DOH262173 DYD262166:DYD262173 EHZ262166:EHZ262173 ERV262166:ERV262173 FBR262166:FBR262173 FLN262166:FLN262173 FVJ262166:FVJ262173 GFF262166:GFF262173 GPB262166:GPB262173 GYX262166:GYX262173 HIT262166:HIT262173 HSP262166:HSP262173 ICL262166:ICL262173 IMH262166:IMH262173 IWD262166:IWD262173 JFZ262166:JFZ262173 JPV262166:JPV262173 JZR262166:JZR262173 KJN262166:KJN262173 KTJ262166:KTJ262173 LDF262166:LDF262173 LNB262166:LNB262173 LWX262166:LWX262173 MGT262166:MGT262173 MQP262166:MQP262173 NAL262166:NAL262173 NKH262166:NKH262173 NUD262166:NUD262173 ODZ262166:ODZ262173 ONV262166:ONV262173 OXR262166:OXR262173 PHN262166:PHN262173 PRJ262166:PRJ262173 QBF262166:QBF262173 QLB262166:QLB262173 QUX262166:QUX262173 RET262166:RET262173 ROP262166:ROP262173 RYL262166:RYL262173 SIH262166:SIH262173 SSD262166:SSD262173 TBZ262166:TBZ262173 TLV262166:TLV262173 TVR262166:TVR262173 UFN262166:UFN262173 UPJ262166:UPJ262173 UZF262166:UZF262173 VJB262166:VJB262173 VSX262166:VSX262173 WCT262166:WCT262173 WMP262166:WMP262173 WWL262166:WWL262173 AD327702:AD327709 JZ327702:JZ327709 TV327702:TV327709 ADR327702:ADR327709 ANN327702:ANN327709 AXJ327702:AXJ327709 BHF327702:BHF327709 BRB327702:BRB327709 CAX327702:CAX327709 CKT327702:CKT327709 CUP327702:CUP327709 DEL327702:DEL327709 DOH327702:DOH327709 DYD327702:DYD327709 EHZ327702:EHZ327709 ERV327702:ERV327709 FBR327702:FBR327709 FLN327702:FLN327709 FVJ327702:FVJ327709 GFF327702:GFF327709 GPB327702:GPB327709 GYX327702:GYX327709 HIT327702:HIT327709 HSP327702:HSP327709 ICL327702:ICL327709 IMH327702:IMH327709 IWD327702:IWD327709 JFZ327702:JFZ327709 JPV327702:JPV327709 JZR327702:JZR327709 KJN327702:KJN327709 KTJ327702:KTJ327709 LDF327702:LDF327709 LNB327702:LNB327709 LWX327702:LWX327709 MGT327702:MGT327709 MQP327702:MQP327709 NAL327702:NAL327709 NKH327702:NKH327709 NUD327702:NUD327709 ODZ327702:ODZ327709 ONV327702:ONV327709 OXR327702:OXR327709 PHN327702:PHN327709 PRJ327702:PRJ327709 QBF327702:QBF327709 QLB327702:QLB327709 QUX327702:QUX327709 RET327702:RET327709 ROP327702:ROP327709 RYL327702:RYL327709 SIH327702:SIH327709 SSD327702:SSD327709 TBZ327702:TBZ327709 TLV327702:TLV327709 TVR327702:TVR327709 UFN327702:UFN327709 UPJ327702:UPJ327709 UZF327702:UZF327709 VJB327702:VJB327709 VSX327702:VSX327709 WCT327702:WCT327709 WMP327702:WMP327709 WWL327702:WWL327709 AD393238:AD393245 JZ393238:JZ393245 TV393238:TV393245 ADR393238:ADR393245 ANN393238:ANN393245 AXJ393238:AXJ393245 BHF393238:BHF393245 BRB393238:BRB393245 CAX393238:CAX393245 CKT393238:CKT393245 CUP393238:CUP393245 DEL393238:DEL393245 DOH393238:DOH393245 DYD393238:DYD393245 EHZ393238:EHZ393245 ERV393238:ERV393245 FBR393238:FBR393245 FLN393238:FLN393245 FVJ393238:FVJ393245 GFF393238:GFF393245 GPB393238:GPB393245 GYX393238:GYX393245 HIT393238:HIT393245 HSP393238:HSP393245 ICL393238:ICL393245 IMH393238:IMH393245 IWD393238:IWD393245 JFZ393238:JFZ393245 JPV393238:JPV393245 JZR393238:JZR393245 KJN393238:KJN393245 KTJ393238:KTJ393245 LDF393238:LDF393245 LNB393238:LNB393245 LWX393238:LWX393245 MGT393238:MGT393245 MQP393238:MQP393245 NAL393238:NAL393245 NKH393238:NKH393245 NUD393238:NUD393245 ODZ393238:ODZ393245 ONV393238:ONV393245 OXR393238:OXR393245 PHN393238:PHN393245 PRJ393238:PRJ393245 QBF393238:QBF393245 QLB393238:QLB393245 QUX393238:QUX393245 RET393238:RET393245 ROP393238:ROP393245 RYL393238:RYL393245 SIH393238:SIH393245 SSD393238:SSD393245 TBZ393238:TBZ393245 TLV393238:TLV393245 TVR393238:TVR393245 UFN393238:UFN393245 UPJ393238:UPJ393245 UZF393238:UZF393245 VJB393238:VJB393245 VSX393238:VSX393245 WCT393238:WCT393245 WMP393238:WMP393245 WWL393238:WWL393245 AD458774:AD458781 JZ458774:JZ458781 TV458774:TV458781 ADR458774:ADR458781 ANN458774:ANN458781 AXJ458774:AXJ458781 BHF458774:BHF458781 BRB458774:BRB458781 CAX458774:CAX458781 CKT458774:CKT458781 CUP458774:CUP458781 DEL458774:DEL458781 DOH458774:DOH458781 DYD458774:DYD458781 EHZ458774:EHZ458781 ERV458774:ERV458781 FBR458774:FBR458781 FLN458774:FLN458781 FVJ458774:FVJ458781 GFF458774:GFF458781 GPB458774:GPB458781 GYX458774:GYX458781 HIT458774:HIT458781 HSP458774:HSP458781 ICL458774:ICL458781 IMH458774:IMH458781 IWD458774:IWD458781 JFZ458774:JFZ458781 JPV458774:JPV458781 JZR458774:JZR458781 KJN458774:KJN458781 KTJ458774:KTJ458781 LDF458774:LDF458781 LNB458774:LNB458781 LWX458774:LWX458781 MGT458774:MGT458781 MQP458774:MQP458781 NAL458774:NAL458781 NKH458774:NKH458781 NUD458774:NUD458781 ODZ458774:ODZ458781 ONV458774:ONV458781 OXR458774:OXR458781 PHN458774:PHN458781 PRJ458774:PRJ458781 QBF458774:QBF458781 QLB458774:QLB458781 QUX458774:QUX458781 RET458774:RET458781 ROP458774:ROP458781 RYL458774:RYL458781 SIH458774:SIH458781 SSD458774:SSD458781 TBZ458774:TBZ458781 TLV458774:TLV458781 TVR458774:TVR458781 UFN458774:UFN458781 UPJ458774:UPJ458781 UZF458774:UZF458781 VJB458774:VJB458781 VSX458774:VSX458781 WCT458774:WCT458781 WMP458774:WMP458781 WWL458774:WWL458781 AD524310:AD524317 JZ524310:JZ524317 TV524310:TV524317 ADR524310:ADR524317 ANN524310:ANN524317 AXJ524310:AXJ524317 BHF524310:BHF524317 BRB524310:BRB524317 CAX524310:CAX524317 CKT524310:CKT524317 CUP524310:CUP524317 DEL524310:DEL524317 DOH524310:DOH524317 DYD524310:DYD524317 EHZ524310:EHZ524317 ERV524310:ERV524317 FBR524310:FBR524317 FLN524310:FLN524317 FVJ524310:FVJ524317 GFF524310:GFF524317 GPB524310:GPB524317 GYX524310:GYX524317 HIT524310:HIT524317 HSP524310:HSP524317 ICL524310:ICL524317 IMH524310:IMH524317 IWD524310:IWD524317 JFZ524310:JFZ524317 JPV524310:JPV524317 JZR524310:JZR524317 KJN524310:KJN524317 KTJ524310:KTJ524317 LDF524310:LDF524317 LNB524310:LNB524317 LWX524310:LWX524317 MGT524310:MGT524317 MQP524310:MQP524317 NAL524310:NAL524317 NKH524310:NKH524317 NUD524310:NUD524317 ODZ524310:ODZ524317 ONV524310:ONV524317 OXR524310:OXR524317 PHN524310:PHN524317 PRJ524310:PRJ524317 QBF524310:QBF524317 QLB524310:QLB524317 QUX524310:QUX524317 RET524310:RET524317 ROP524310:ROP524317 RYL524310:RYL524317 SIH524310:SIH524317 SSD524310:SSD524317 TBZ524310:TBZ524317 TLV524310:TLV524317 TVR524310:TVR524317 UFN524310:UFN524317 UPJ524310:UPJ524317 UZF524310:UZF524317 VJB524310:VJB524317 VSX524310:VSX524317 WCT524310:WCT524317 WMP524310:WMP524317 WWL524310:WWL524317 AD589846:AD589853 JZ589846:JZ589853 TV589846:TV589853 ADR589846:ADR589853 ANN589846:ANN589853 AXJ589846:AXJ589853 BHF589846:BHF589853 BRB589846:BRB589853 CAX589846:CAX589853 CKT589846:CKT589853 CUP589846:CUP589853 DEL589846:DEL589853 DOH589846:DOH589853 DYD589846:DYD589853 EHZ589846:EHZ589853 ERV589846:ERV589853 FBR589846:FBR589853 FLN589846:FLN589853 FVJ589846:FVJ589853 GFF589846:GFF589853 GPB589846:GPB589853 GYX589846:GYX589853 HIT589846:HIT589853 HSP589846:HSP589853 ICL589846:ICL589853 IMH589846:IMH589853 IWD589846:IWD589853 JFZ589846:JFZ589853 JPV589846:JPV589853 JZR589846:JZR589853 KJN589846:KJN589853 KTJ589846:KTJ589853 LDF589846:LDF589853 LNB589846:LNB589853 LWX589846:LWX589853 MGT589846:MGT589853 MQP589846:MQP589853 NAL589846:NAL589853 NKH589846:NKH589853 NUD589846:NUD589853 ODZ589846:ODZ589853 ONV589846:ONV589853 OXR589846:OXR589853 PHN589846:PHN589853 PRJ589846:PRJ589853 QBF589846:QBF589853 QLB589846:QLB589853 QUX589846:QUX589853 RET589846:RET589853 ROP589846:ROP589853 RYL589846:RYL589853 SIH589846:SIH589853 SSD589846:SSD589853 TBZ589846:TBZ589853 TLV589846:TLV589853 TVR589846:TVR589853 UFN589846:UFN589853 UPJ589846:UPJ589853 UZF589846:UZF589853 VJB589846:VJB589853 VSX589846:VSX589853 WCT589846:WCT589853 WMP589846:WMP589853 WWL589846:WWL589853 AD655382:AD655389 JZ655382:JZ655389 TV655382:TV655389 ADR655382:ADR655389 ANN655382:ANN655389 AXJ655382:AXJ655389 BHF655382:BHF655389 BRB655382:BRB655389 CAX655382:CAX655389 CKT655382:CKT655389 CUP655382:CUP655389 DEL655382:DEL655389 DOH655382:DOH655389 DYD655382:DYD655389 EHZ655382:EHZ655389 ERV655382:ERV655389 FBR655382:FBR655389 FLN655382:FLN655389 FVJ655382:FVJ655389 GFF655382:GFF655389 GPB655382:GPB655389 GYX655382:GYX655389 HIT655382:HIT655389 HSP655382:HSP655389 ICL655382:ICL655389 IMH655382:IMH655389 IWD655382:IWD655389 JFZ655382:JFZ655389 JPV655382:JPV655389 JZR655382:JZR655389 KJN655382:KJN655389 KTJ655382:KTJ655389 LDF655382:LDF655389 LNB655382:LNB655389 LWX655382:LWX655389 MGT655382:MGT655389 MQP655382:MQP655389 NAL655382:NAL655389 NKH655382:NKH655389 NUD655382:NUD655389 ODZ655382:ODZ655389 ONV655382:ONV655389 OXR655382:OXR655389 PHN655382:PHN655389 PRJ655382:PRJ655389 QBF655382:QBF655389 QLB655382:QLB655389 QUX655382:QUX655389 RET655382:RET655389 ROP655382:ROP655389 RYL655382:RYL655389 SIH655382:SIH655389 SSD655382:SSD655389 TBZ655382:TBZ655389 TLV655382:TLV655389 TVR655382:TVR655389 UFN655382:UFN655389 UPJ655382:UPJ655389 UZF655382:UZF655389 VJB655382:VJB655389 VSX655382:VSX655389 WCT655382:WCT655389 WMP655382:WMP655389 WWL655382:WWL655389 AD720918:AD720925 JZ720918:JZ720925 TV720918:TV720925 ADR720918:ADR720925 ANN720918:ANN720925 AXJ720918:AXJ720925 BHF720918:BHF720925 BRB720918:BRB720925 CAX720918:CAX720925 CKT720918:CKT720925 CUP720918:CUP720925 DEL720918:DEL720925 DOH720918:DOH720925 DYD720918:DYD720925 EHZ720918:EHZ720925 ERV720918:ERV720925 FBR720918:FBR720925 FLN720918:FLN720925 FVJ720918:FVJ720925 GFF720918:GFF720925 GPB720918:GPB720925 GYX720918:GYX720925 HIT720918:HIT720925 HSP720918:HSP720925 ICL720918:ICL720925 IMH720918:IMH720925 IWD720918:IWD720925 JFZ720918:JFZ720925 JPV720918:JPV720925 JZR720918:JZR720925 KJN720918:KJN720925 KTJ720918:KTJ720925 LDF720918:LDF720925 LNB720918:LNB720925 LWX720918:LWX720925 MGT720918:MGT720925 MQP720918:MQP720925 NAL720918:NAL720925 NKH720918:NKH720925 NUD720918:NUD720925 ODZ720918:ODZ720925 ONV720918:ONV720925 OXR720918:OXR720925 PHN720918:PHN720925 PRJ720918:PRJ720925 QBF720918:QBF720925 QLB720918:QLB720925 QUX720918:QUX720925 RET720918:RET720925 ROP720918:ROP720925 RYL720918:RYL720925 SIH720918:SIH720925 SSD720918:SSD720925 TBZ720918:TBZ720925 TLV720918:TLV720925 TVR720918:TVR720925 UFN720918:UFN720925 UPJ720918:UPJ720925 UZF720918:UZF720925 VJB720918:VJB720925 VSX720918:VSX720925 WCT720918:WCT720925 WMP720918:WMP720925 WWL720918:WWL720925 AD786454:AD786461 JZ786454:JZ786461 TV786454:TV786461 ADR786454:ADR786461 ANN786454:ANN786461 AXJ786454:AXJ786461 BHF786454:BHF786461 BRB786454:BRB786461 CAX786454:CAX786461 CKT786454:CKT786461 CUP786454:CUP786461 DEL786454:DEL786461 DOH786454:DOH786461 DYD786454:DYD786461 EHZ786454:EHZ786461 ERV786454:ERV786461 FBR786454:FBR786461 FLN786454:FLN786461 FVJ786454:FVJ786461 GFF786454:GFF786461 GPB786454:GPB786461 GYX786454:GYX786461 HIT786454:HIT786461 HSP786454:HSP786461 ICL786454:ICL786461 IMH786454:IMH786461 IWD786454:IWD786461 JFZ786454:JFZ786461 JPV786454:JPV786461 JZR786454:JZR786461 KJN786454:KJN786461 KTJ786454:KTJ786461 LDF786454:LDF786461 LNB786454:LNB786461 LWX786454:LWX786461 MGT786454:MGT786461 MQP786454:MQP786461 NAL786454:NAL786461 NKH786454:NKH786461 NUD786454:NUD786461 ODZ786454:ODZ786461 ONV786454:ONV786461 OXR786454:OXR786461 PHN786454:PHN786461 PRJ786454:PRJ786461 QBF786454:QBF786461 QLB786454:QLB786461 QUX786454:QUX786461 RET786454:RET786461 ROP786454:ROP786461 RYL786454:RYL786461 SIH786454:SIH786461 SSD786454:SSD786461 TBZ786454:TBZ786461 TLV786454:TLV786461 TVR786454:TVR786461 UFN786454:UFN786461 UPJ786454:UPJ786461 UZF786454:UZF786461 VJB786454:VJB786461 VSX786454:VSX786461 WCT786454:WCT786461 WMP786454:WMP786461 WWL786454:WWL786461 AD851990:AD851997 JZ851990:JZ851997 TV851990:TV851997 ADR851990:ADR851997 ANN851990:ANN851997 AXJ851990:AXJ851997 BHF851990:BHF851997 BRB851990:BRB851997 CAX851990:CAX851997 CKT851990:CKT851997 CUP851990:CUP851997 DEL851990:DEL851997 DOH851990:DOH851997 DYD851990:DYD851997 EHZ851990:EHZ851997 ERV851990:ERV851997 FBR851990:FBR851997 FLN851990:FLN851997 FVJ851990:FVJ851997 GFF851990:GFF851997 GPB851990:GPB851997 GYX851990:GYX851997 HIT851990:HIT851997 HSP851990:HSP851997 ICL851990:ICL851997 IMH851990:IMH851997 IWD851990:IWD851997 JFZ851990:JFZ851997 JPV851990:JPV851997 JZR851990:JZR851997 KJN851990:KJN851997 KTJ851990:KTJ851997 LDF851990:LDF851997 LNB851990:LNB851997 LWX851990:LWX851997 MGT851990:MGT851997 MQP851990:MQP851997 NAL851990:NAL851997 NKH851990:NKH851997 NUD851990:NUD851997 ODZ851990:ODZ851997 ONV851990:ONV851997 OXR851990:OXR851997 PHN851990:PHN851997 PRJ851990:PRJ851997 QBF851990:QBF851997 QLB851990:QLB851997 QUX851990:QUX851997 RET851990:RET851997 ROP851990:ROP851997 RYL851990:RYL851997 SIH851990:SIH851997 SSD851990:SSD851997 TBZ851990:TBZ851997 TLV851990:TLV851997 TVR851990:TVR851997 UFN851990:UFN851997 UPJ851990:UPJ851997 UZF851990:UZF851997 VJB851990:VJB851997 VSX851990:VSX851997 WCT851990:WCT851997 WMP851990:WMP851997 WWL851990:WWL851997 AD917526:AD917533 JZ917526:JZ917533 TV917526:TV917533 ADR917526:ADR917533 ANN917526:ANN917533 AXJ917526:AXJ917533 BHF917526:BHF917533 BRB917526:BRB917533 CAX917526:CAX917533 CKT917526:CKT917533 CUP917526:CUP917533 DEL917526:DEL917533 DOH917526:DOH917533 DYD917526:DYD917533 EHZ917526:EHZ917533 ERV917526:ERV917533 FBR917526:FBR917533 FLN917526:FLN917533 FVJ917526:FVJ917533 GFF917526:GFF917533 GPB917526:GPB917533 GYX917526:GYX917533 HIT917526:HIT917533 HSP917526:HSP917533 ICL917526:ICL917533 IMH917526:IMH917533 IWD917526:IWD917533 JFZ917526:JFZ917533 JPV917526:JPV917533 JZR917526:JZR917533 KJN917526:KJN917533 KTJ917526:KTJ917533 LDF917526:LDF917533 LNB917526:LNB917533 LWX917526:LWX917533 MGT917526:MGT917533 MQP917526:MQP917533 NAL917526:NAL917533 NKH917526:NKH917533 NUD917526:NUD917533 ODZ917526:ODZ917533 ONV917526:ONV917533 OXR917526:OXR917533 PHN917526:PHN917533 PRJ917526:PRJ917533 QBF917526:QBF917533 QLB917526:QLB917533 QUX917526:QUX917533 RET917526:RET917533 ROP917526:ROP917533 RYL917526:RYL917533 SIH917526:SIH917533 SSD917526:SSD917533 TBZ917526:TBZ917533 TLV917526:TLV917533 TVR917526:TVR917533 UFN917526:UFN917533 UPJ917526:UPJ917533 UZF917526:UZF917533 VJB917526:VJB917533 VSX917526:VSX917533 WCT917526:WCT917533 WMP917526:WMP917533 WWL917526:WWL917533 AD983062:AD983069 JZ983062:JZ983069 TV983062:TV983069 ADR983062:ADR983069 ANN983062:ANN983069 AXJ983062:AXJ983069 BHF983062:BHF983069 BRB983062:BRB983069 CAX983062:CAX983069 CKT983062:CKT983069 CUP983062:CUP983069 DEL983062:DEL983069 DOH983062:DOH983069 DYD983062:DYD983069 EHZ983062:EHZ983069 ERV983062:ERV983069 FBR983062:FBR983069 FLN983062:FLN983069 FVJ983062:FVJ983069 GFF983062:GFF983069 GPB983062:GPB983069 GYX983062:GYX983069 HIT983062:HIT983069 HSP983062:HSP983069 ICL983062:ICL983069 IMH983062:IMH983069 IWD983062:IWD983069 JFZ983062:JFZ983069 JPV983062:JPV983069 JZR983062:JZR983069 KJN983062:KJN983069 KTJ983062:KTJ983069 LDF983062:LDF983069 LNB983062:LNB983069 LWX983062:LWX983069 MGT983062:MGT983069 MQP983062:MQP983069 NAL983062:NAL983069 NKH983062:NKH983069 NUD983062:NUD983069 ODZ983062:ODZ983069 ONV983062:ONV983069 OXR983062:OXR983069 PHN983062:PHN983069 PRJ983062:PRJ983069 QBF983062:QBF983069 QLB983062:QLB983069 QUX983062:QUX983069 RET983062:RET983069 ROP983062:ROP983069 RYL983062:RYL983069 SIH983062:SIH983069 SSD983062:SSD983069 TBZ983062:TBZ983069 TLV983062:TLV983069 TVR983062:TVR983069 UFN983062:UFN983069 UPJ983062:UPJ983069 UZF983062:UZF983069 VJB983062:VJB983069 VSX983062:VSX983069 WCT983062:WCT983069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O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O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O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O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O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O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O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O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O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O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O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O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O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O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V22 V65562 V131098 V196634 V262170 V327706 V393242 V458778 V524314 V589850 V655386 V720922 V786458 V851994 V917530 V98306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27 O31">
      <formula1>kind_of_cons</formula1>
    </dataValidation>
    <dataValidation type="decimal" allowBlank="1" showErrorMessage="1" errorTitle="Ошибка" error="Допускается ввод только действительных чисел!" sqref="O24 V24 O28 V28 O32 V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82">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2"/>
      <c r="B12" s="1282"/>
      <c r="C12" s="1282">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e">
        <f ca="1">"4."&amp;mergeValue(A13) &amp;"."&amp;mergeValue(B13)&amp;"."&amp;mergeValue(C13)&amp;"."&amp;mergeValue(D13)</f>
        <v>#NAME?</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11" t="s">
        <v>717</v>
      </c>
      <c r="M5" s="1311"/>
      <c r="N5" s="1311"/>
      <c r="O5" s="1311"/>
      <c r="P5" s="1311"/>
      <c r="Q5" s="1311"/>
      <c r="R5" s="1311"/>
      <c r="S5" s="1311"/>
      <c r="T5" s="1311"/>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22"/>
      <c r="P7" s="1322"/>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7"/>
      <c r="P9" s="1287"/>
      <c r="Q9" s="1287"/>
      <c r="R9" s="1287"/>
      <c r="S9" s="1287"/>
      <c r="T9" s="1287"/>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8" t="str">
        <f>IF(datePr_ch="",IF(datePr="","",datePr),datePr_ch)</f>
        <v>28.04.2022</v>
      </c>
      <c r="P10" s="1288"/>
      <c r="Q10" s="1288"/>
      <c r="R10" s="1288"/>
      <c r="S10" s="1288"/>
      <c r="T10" s="1288"/>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8" t="str">
        <f>IF(numberPr_ch="",IF(numberPr="","",numberPr),numberPr_ch)</f>
        <v>1-04-515</v>
      </c>
      <c r="P11" s="1288"/>
      <c r="Q11" s="1288"/>
      <c r="R11" s="1288"/>
      <c r="S11" s="1288"/>
      <c r="T11" s="1288"/>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87"/>
      <c r="P12" s="1287"/>
      <c r="Q12" s="1287"/>
      <c r="R12" s="1287"/>
      <c r="S12" s="1287"/>
      <c r="T12" s="1287"/>
      <c r="U12" s="780"/>
      <c r="V12" s="780"/>
      <c r="X12" s="1121"/>
      <c r="Y12" s="1121"/>
      <c r="Z12" s="1121"/>
      <c r="AA12" s="1121"/>
      <c r="AB12" s="1121"/>
    </row>
    <row r="13" spans="1:34" s="539" customFormat="1" ht="11.25" hidden="1">
      <c r="A13" s="559"/>
      <c r="B13" s="559"/>
      <c r="C13" s="559"/>
      <c r="D13" s="559"/>
      <c r="E13" s="559"/>
      <c r="F13" s="559"/>
      <c r="G13" s="559"/>
      <c r="H13" s="559"/>
      <c r="L13" s="1312"/>
      <c r="M13" s="1312"/>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9"/>
      <c r="P14" s="1289"/>
      <c r="Q14" s="1289"/>
      <c r="R14" s="1289"/>
      <c r="S14" s="1289"/>
      <c r="T14" s="1289"/>
      <c r="U14" s="1289"/>
    </row>
    <row r="15" spans="1:34">
      <c r="J15" s="499"/>
      <c r="K15" s="499"/>
      <c r="L15" s="1230" t="s">
        <v>445</v>
      </c>
      <c r="M15" s="1230"/>
      <c r="N15" s="1230"/>
      <c r="O15" s="1230"/>
      <c r="P15" s="1230"/>
      <c r="Q15" s="1230"/>
      <c r="R15" s="1230"/>
      <c r="S15" s="1230"/>
      <c r="T15" s="1230"/>
      <c r="U15" s="1230"/>
      <c r="V15" s="1230"/>
      <c r="W15" s="1230" t="s">
        <v>446</v>
      </c>
    </row>
    <row r="16" spans="1:34" ht="14.25" customHeight="1">
      <c r="J16" s="499"/>
      <c r="K16" s="499"/>
      <c r="L16" s="1295" t="s">
        <v>91</v>
      </c>
      <c r="M16" s="1295" t="s">
        <v>602</v>
      </c>
      <c r="N16" s="630"/>
      <c r="O16" s="1296" t="s">
        <v>604</v>
      </c>
      <c r="P16" s="1297"/>
      <c r="Q16" s="1297"/>
      <c r="R16" s="1297"/>
      <c r="S16" s="1297"/>
      <c r="T16" s="1298"/>
      <c r="U16" s="1306" t="s">
        <v>339</v>
      </c>
      <c r="V16" s="1292" t="s">
        <v>274</v>
      </c>
      <c r="W16" s="1230"/>
    </row>
    <row r="17" spans="1:36" ht="14.25" customHeight="1">
      <c r="J17" s="499"/>
      <c r="K17" s="499"/>
      <c r="L17" s="1295"/>
      <c r="M17" s="1295"/>
      <c r="N17" s="631"/>
      <c r="O17" s="1301" t="s">
        <v>578</v>
      </c>
      <c r="P17" s="1299" t="s">
        <v>270</v>
      </c>
      <c r="Q17" s="1300"/>
      <c r="R17" s="1303" t="s">
        <v>615</v>
      </c>
      <c r="S17" s="1304"/>
      <c r="T17" s="1305"/>
      <c r="U17" s="1307"/>
      <c r="V17" s="1293"/>
      <c r="W17" s="1230"/>
    </row>
    <row r="18" spans="1:36" ht="33.75" customHeight="1">
      <c r="J18" s="499"/>
      <c r="K18" s="499"/>
      <c r="L18" s="1295"/>
      <c r="M18" s="1295"/>
      <c r="N18" s="632"/>
      <c r="O18" s="1302"/>
      <c r="P18" s="505" t="s">
        <v>579</v>
      </c>
      <c r="Q18" s="505" t="s">
        <v>6</v>
      </c>
      <c r="R18" s="506" t="s">
        <v>273</v>
      </c>
      <c r="S18" s="1290" t="s">
        <v>272</v>
      </c>
      <c r="T18" s="1291"/>
      <c r="U18" s="1308"/>
      <c r="V18" s="1294"/>
      <c r="W18" s="1230"/>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3">
        <f ca="1">OFFSET(S19,0,-1)+1</f>
        <v>7</v>
      </c>
      <c r="T19" s="1313"/>
      <c r="U19" s="617">
        <f ca="1">OFFSET(U19,0,-2)+1</f>
        <v>8</v>
      </c>
      <c r="V19" s="618">
        <f ca="1">OFFSET(V19,0,-1)</f>
        <v>8</v>
      </c>
      <c r="W19" s="617">
        <f ca="1">OFFSET(W19,0,-1)+1</f>
        <v>9</v>
      </c>
    </row>
    <row r="20" spans="1:36" ht="22.5">
      <c r="A20" s="1314">
        <v>1</v>
      </c>
      <c r="B20" s="831"/>
      <c r="C20" s="831"/>
      <c r="D20" s="831"/>
      <c r="E20" s="832"/>
      <c r="F20" s="833"/>
      <c r="G20" s="833"/>
      <c r="H20" s="833"/>
      <c r="I20" s="834"/>
      <c r="J20" s="829"/>
      <c r="K20" s="836"/>
      <c r="L20" s="562" t="e">
        <f ca="1">mergeValue(A20)</f>
        <v>#NAME?</v>
      </c>
      <c r="M20" s="610" t="s">
        <v>19</v>
      </c>
      <c r="N20" s="615"/>
      <c r="O20" s="1315"/>
      <c r="P20" s="1315"/>
      <c r="Q20" s="1315"/>
      <c r="R20" s="1315"/>
      <c r="S20" s="1315"/>
      <c r="T20" s="1315"/>
      <c r="U20" s="1315"/>
      <c r="V20" s="1315"/>
      <c r="W20" s="1129" t="s">
        <v>718</v>
      </c>
      <c r="Y20" s="558"/>
      <c r="Z20" s="558" t="str">
        <f t="shared" ref="Z20:Z33" si="0">IF(M20="","",M20 )</f>
        <v>Наименование тарифа</v>
      </c>
      <c r="AA20" s="558"/>
      <c r="AB20" s="558"/>
      <c r="AC20" s="558"/>
      <c r="AI20" s="554"/>
      <c r="AJ20" s="554"/>
    </row>
    <row r="21" spans="1:36" ht="22.5">
      <c r="A21" s="1314"/>
      <c r="B21" s="1314">
        <v>1</v>
      </c>
      <c r="C21" s="831"/>
      <c r="D21" s="831"/>
      <c r="E21" s="833"/>
      <c r="F21" s="833"/>
      <c r="G21" s="833"/>
      <c r="H21" s="833"/>
      <c r="I21" s="828"/>
      <c r="J21" s="827"/>
      <c r="K21" s="830"/>
      <c r="L21" s="562" t="e">
        <f ca="1">mergeValue(A21) &amp;"."&amp; mergeValue(B21)</f>
        <v>#NAME?</v>
      </c>
      <c r="M21" s="516" t="s">
        <v>15</v>
      </c>
      <c r="N21" s="615"/>
      <c r="O21" s="1315"/>
      <c r="P21" s="1315"/>
      <c r="Q21" s="1315"/>
      <c r="R21" s="1315"/>
      <c r="S21" s="1315"/>
      <c r="T21" s="1315"/>
      <c r="U21" s="1315"/>
      <c r="V21" s="1315"/>
      <c r="W21" s="1129" t="s">
        <v>459</v>
      </c>
      <c r="Y21" s="558"/>
      <c r="Z21" s="558" t="str">
        <f t="shared" si="0"/>
        <v>Территория действия тарифа</v>
      </c>
      <c r="AA21" s="558"/>
      <c r="AB21" s="558"/>
      <c r="AC21" s="558"/>
      <c r="AI21" s="554"/>
      <c r="AJ21" s="554"/>
    </row>
    <row r="22" spans="1:36" ht="22.5">
      <c r="A22" s="1314"/>
      <c r="B22" s="1314"/>
      <c r="C22" s="1314">
        <v>1</v>
      </c>
      <c r="D22" s="831"/>
      <c r="E22" s="833"/>
      <c r="F22" s="833"/>
      <c r="G22" s="833"/>
      <c r="H22" s="833"/>
      <c r="I22" s="835"/>
      <c r="J22" s="827"/>
      <c r="K22" s="830"/>
      <c r="L22" s="562" t="e">
        <f ca="1">mergeValue(A22) &amp;"."&amp; mergeValue(B22)&amp;"."&amp; mergeValue(C22)</f>
        <v>#NAME?</v>
      </c>
      <c r="M22" s="517" t="s">
        <v>7</v>
      </c>
      <c r="N22" s="615"/>
      <c r="O22" s="1315"/>
      <c r="P22" s="1315"/>
      <c r="Q22" s="1315"/>
      <c r="R22" s="1315"/>
      <c r="S22" s="1315"/>
      <c r="T22" s="1315"/>
      <c r="U22" s="1315"/>
      <c r="V22" s="1315"/>
      <c r="W22" s="1129" t="s">
        <v>600</v>
      </c>
      <c r="Y22" s="558"/>
      <c r="Z22" s="558" t="str">
        <f t="shared" si="0"/>
        <v xml:space="preserve">Наименование системы теплоснабжения </v>
      </c>
      <c r="AA22" s="558"/>
      <c r="AB22" s="558"/>
      <c r="AC22" s="558"/>
      <c r="AI22" s="554"/>
      <c r="AJ22" s="554"/>
    </row>
    <row r="23" spans="1:36" ht="22.5">
      <c r="A23" s="1314"/>
      <c r="B23" s="1314"/>
      <c r="C23" s="1314"/>
      <c r="D23" s="1314">
        <v>1</v>
      </c>
      <c r="E23" s="833"/>
      <c r="F23" s="833"/>
      <c r="G23" s="833"/>
      <c r="H23" s="833"/>
      <c r="I23" s="835"/>
      <c r="J23" s="827"/>
      <c r="K23" s="830"/>
      <c r="L23" s="562" t="e">
        <f ca="1">mergeValue(A23) &amp;"."&amp; mergeValue(B23)&amp;"."&amp; mergeValue(C23)&amp;"."&amp; mergeValue(D23)</f>
        <v>#NAME?</v>
      </c>
      <c r="M23" s="518" t="s">
        <v>21</v>
      </c>
      <c r="N23" s="615"/>
      <c r="O23" s="1315"/>
      <c r="P23" s="1315"/>
      <c r="Q23" s="1315"/>
      <c r="R23" s="1315"/>
      <c r="S23" s="1315"/>
      <c r="T23" s="1315"/>
      <c r="U23" s="1315"/>
      <c r="V23" s="1315"/>
      <c r="W23" s="1129" t="s">
        <v>601</v>
      </c>
      <c r="Y23" s="558"/>
      <c r="Z23" s="558" t="str">
        <f t="shared" si="0"/>
        <v xml:space="preserve">Источник тепловой энергии  </v>
      </c>
      <c r="AA23" s="558"/>
      <c r="AB23" s="558"/>
      <c r="AC23" s="558"/>
      <c r="AI23" s="554"/>
      <c r="AJ23" s="554"/>
    </row>
    <row r="24" spans="1:36" ht="78.75">
      <c r="A24" s="1314"/>
      <c r="B24" s="1314"/>
      <c r="C24" s="1314"/>
      <c r="D24" s="1314"/>
      <c r="E24" s="1314">
        <v>1</v>
      </c>
      <c r="F24" s="833"/>
      <c r="G24" s="833"/>
      <c r="H24" s="831">
        <v>1</v>
      </c>
      <c r="I24" s="1314">
        <v>1</v>
      </c>
      <c r="J24" s="833"/>
      <c r="K24" s="838"/>
      <c r="L24" s="562" t="e">
        <f ca="1">mergeValue(A24) &amp;"."&amp; mergeValue(B24)&amp;"."&amp; mergeValue(C24)&amp;"."&amp; mergeValue(D24)&amp;"."&amp; mergeValue(E24)</f>
        <v>#NAME?</v>
      </c>
      <c r="M24" s="524" t="s">
        <v>8</v>
      </c>
      <c r="N24" s="615"/>
      <c r="O24" s="1316"/>
      <c r="P24" s="1316"/>
      <c r="Q24" s="1316"/>
      <c r="R24" s="1316"/>
      <c r="S24" s="1316"/>
      <c r="T24" s="1316"/>
      <c r="U24" s="1316"/>
      <c r="V24" s="1316"/>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4"/>
      <c r="B25" s="1314"/>
      <c r="C25" s="1314"/>
      <c r="D25" s="1314"/>
      <c r="E25" s="1314"/>
      <c r="F25" s="1314">
        <v>1</v>
      </c>
      <c r="G25" s="831"/>
      <c r="H25" s="831"/>
      <c r="I25" s="1314"/>
      <c r="J25" s="1314">
        <v>1</v>
      </c>
      <c r="K25" s="839"/>
      <c r="L25" s="562" t="e">
        <f ca="1">mergeValue(A25) &amp;"."&amp; mergeValue(B25)&amp;"."&amp; mergeValue(C25)&amp;"."&amp; mergeValue(D25)&amp;"."&amp; mergeValue(E25)&amp;"."&amp; mergeValue(F25)</f>
        <v>#NAME?</v>
      </c>
      <c r="M25" s="525" t="s">
        <v>9</v>
      </c>
      <c r="N25" s="615"/>
      <c r="O25" s="1317"/>
      <c r="P25" s="1318"/>
      <c r="Q25" s="1318"/>
      <c r="R25" s="1318"/>
      <c r="S25" s="1318"/>
      <c r="T25" s="1318"/>
      <c r="U25" s="1318"/>
      <c r="V25" s="1319"/>
      <c r="W25" s="1129" t="s">
        <v>720</v>
      </c>
      <c r="Y25" s="558"/>
      <c r="Z25" s="558" t="str">
        <f t="shared" si="0"/>
        <v>Группа потребителей</v>
      </c>
      <c r="AA25" s="558"/>
      <c r="AB25" s="558"/>
      <c r="AC25" s="558"/>
      <c r="AI25" s="554"/>
      <c r="AJ25" s="554"/>
    </row>
    <row r="26" spans="1:36" ht="122.1" customHeight="1">
      <c r="A26" s="1314"/>
      <c r="B26" s="1314"/>
      <c r="C26" s="1314"/>
      <c r="D26" s="1314"/>
      <c r="E26" s="1314"/>
      <c r="F26" s="1314"/>
      <c r="G26" s="831">
        <v>1</v>
      </c>
      <c r="H26" s="831"/>
      <c r="I26" s="1314"/>
      <c r="J26" s="1314"/>
      <c r="K26" s="839">
        <v>1</v>
      </c>
      <c r="L26" s="562" t="e">
        <f ca="1">mergeValue(A26) &amp;"."&amp; mergeValue(B26)&amp;"."&amp; mergeValue(C26)&amp;"."&amp; mergeValue(D26)&amp;"."&amp; mergeValue(E26)&amp;"."&amp; mergeValue(F26)&amp;"."&amp; mergeValue(G26)</f>
        <v>#NAME?</v>
      </c>
      <c r="M26" s="1088"/>
      <c r="N26" s="615"/>
      <c r="O26" s="532"/>
      <c r="P26" s="532"/>
      <c r="Q26" s="1040"/>
      <c r="R26" s="1309"/>
      <c r="S26" s="1310" t="s">
        <v>83</v>
      </c>
      <c r="T26" s="1309"/>
      <c r="U26" s="1310" t="s">
        <v>84</v>
      </c>
      <c r="V26" s="532"/>
      <c r="W26" s="1284" t="s">
        <v>721</v>
      </c>
      <c r="X26" s="554" t="e">
        <f ca="1">strCheckDate(O27:V27)</f>
        <v>#NAME?</v>
      </c>
      <c r="Y26" s="558"/>
      <c r="Z26" s="558" t="str">
        <f t="shared" si="0"/>
        <v/>
      </c>
      <c r="AA26" s="558"/>
      <c r="AB26" s="558"/>
      <c r="AC26" s="558"/>
      <c r="AI26" s="554"/>
      <c r="AJ26" s="554"/>
    </row>
    <row r="27" spans="1:36" ht="11.25" hidden="1">
      <c r="A27" s="1314"/>
      <c r="B27" s="1314"/>
      <c r="C27" s="1314"/>
      <c r="D27" s="1314"/>
      <c r="E27" s="1314"/>
      <c r="F27" s="1314"/>
      <c r="G27" s="831"/>
      <c r="H27" s="831"/>
      <c r="I27" s="1314"/>
      <c r="J27" s="1314"/>
      <c r="K27" s="839"/>
      <c r="L27" s="569"/>
      <c r="M27" s="615"/>
      <c r="N27" s="615"/>
      <c r="O27" s="532"/>
      <c r="P27" s="532"/>
      <c r="Q27" s="553" t="str">
        <f>R26 &amp; "-" &amp; T26</f>
        <v>-</v>
      </c>
      <c r="R27" s="1309"/>
      <c r="S27" s="1310"/>
      <c r="T27" s="1309"/>
      <c r="U27" s="1310"/>
      <c r="V27" s="532"/>
      <c r="W27" s="1285"/>
      <c r="Y27" s="558"/>
      <c r="Z27" s="558" t="str">
        <f t="shared" si="0"/>
        <v/>
      </c>
      <c r="AA27" s="558"/>
      <c r="AB27" s="558"/>
      <c r="AC27" s="558"/>
      <c r="AI27" s="554"/>
      <c r="AJ27" s="554"/>
    </row>
    <row r="28" spans="1:36" ht="15" customHeight="1">
      <c r="A28" s="1314"/>
      <c r="B28" s="1314"/>
      <c r="C28" s="1314"/>
      <c r="D28" s="1314"/>
      <c r="E28" s="1314"/>
      <c r="F28" s="1314"/>
      <c r="G28" s="833"/>
      <c r="H28" s="831"/>
      <c r="I28" s="1314"/>
      <c r="J28" s="1314"/>
      <c r="K28" s="838"/>
      <c r="L28" s="508"/>
      <c r="M28" s="527" t="s">
        <v>24</v>
      </c>
      <c r="N28" s="534"/>
      <c r="O28" s="534"/>
      <c r="P28" s="534"/>
      <c r="Q28" s="534"/>
      <c r="R28" s="534"/>
      <c r="S28" s="534"/>
      <c r="T28" s="534"/>
      <c r="U28" s="534"/>
      <c r="V28" s="530"/>
      <c r="W28" s="1286"/>
      <c r="Y28" s="558"/>
      <c r="Z28" s="558" t="str">
        <f t="shared" si="0"/>
        <v>Добавить вид теплоносителя (параметры теплоносителя)</v>
      </c>
      <c r="AA28" s="558"/>
      <c r="AB28" s="558"/>
      <c r="AC28" s="558"/>
      <c r="AI28" s="554"/>
      <c r="AJ28" s="554"/>
    </row>
    <row r="29" spans="1:36" ht="15" customHeight="1">
      <c r="A29" s="1314"/>
      <c r="B29" s="1314"/>
      <c r="C29" s="1314"/>
      <c r="D29" s="1314"/>
      <c r="E29" s="1314"/>
      <c r="F29" s="833"/>
      <c r="G29" s="833"/>
      <c r="H29" s="831"/>
      <c r="I29" s="1314"/>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4"/>
      <c r="B30" s="1314"/>
      <c r="C30" s="1314"/>
      <c r="D30" s="1314"/>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4"/>
      <c r="B31" s="1314"/>
      <c r="C31" s="1314"/>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4"/>
      <c r="B32" s="1314"/>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4"/>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8" t="s">
        <v>470</v>
      </c>
      <c r="G2" s="1279"/>
      <c r="H2" s="1280"/>
      <c r="I2" s="757"/>
    </row>
    <row r="3" spans="1:20" ht="3" customHeight="1"/>
    <row r="4" spans="1:20" s="539" customFormat="1" ht="11.25">
      <c r="A4" s="734"/>
      <c r="B4" s="734"/>
      <c r="C4" s="734"/>
      <c r="D4" s="734"/>
      <c r="F4" s="1230" t="s">
        <v>445</v>
      </c>
      <c r="G4" s="1230"/>
      <c r="H4" s="1230"/>
      <c r="I4" s="1281"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1"/>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04.05.2022</v>
      </c>
      <c r="I7" s="767" t="s">
        <v>472</v>
      </c>
      <c r="J7" s="584"/>
      <c r="K7" s="734"/>
      <c r="L7" s="734"/>
      <c r="M7" s="734"/>
      <c r="N7" s="734"/>
      <c r="O7" s="734"/>
      <c r="P7" s="734"/>
      <c r="Q7" s="734"/>
      <c r="R7" s="734"/>
      <c r="S7" s="734"/>
      <c r="T7" s="734"/>
    </row>
    <row r="8" spans="1:20" s="539" customFormat="1" ht="45">
      <c r="A8" s="1282">
        <v>1</v>
      </c>
      <c r="B8" s="734"/>
      <c r="C8" s="734"/>
      <c r="D8" s="734"/>
      <c r="F8" s="765" t="e">
        <f ca="1">"2." &amp;mergeValue(A8)</f>
        <v>#NAME?</v>
      </c>
      <c r="G8" s="766" t="s">
        <v>473</v>
      </c>
      <c r="H8" s="756"/>
      <c r="I8" s="767" t="s">
        <v>568</v>
      </c>
      <c r="J8" s="584"/>
      <c r="K8" s="734"/>
      <c r="L8" s="734"/>
      <c r="M8" s="734"/>
      <c r="N8" s="734"/>
      <c r="O8" s="734"/>
      <c r="P8" s="734"/>
      <c r="Q8" s="734"/>
      <c r="R8" s="734"/>
      <c r="S8" s="734"/>
      <c r="T8" s="734"/>
    </row>
    <row r="9" spans="1:20" s="539" customFormat="1" ht="22.5">
      <c r="A9" s="1282"/>
      <c r="B9" s="734"/>
      <c r="C9" s="734"/>
      <c r="D9" s="734"/>
      <c r="F9" s="765" t="e">
        <f ca="1">"3." &amp;mergeValue(A9)</f>
        <v>#NAME?</v>
      </c>
      <c r="G9" s="766" t="s">
        <v>474</v>
      </c>
      <c r="H9" s="756"/>
      <c r="I9" s="767" t="s">
        <v>566</v>
      </c>
      <c r="J9" s="584"/>
      <c r="K9" s="734"/>
      <c r="L9" s="734"/>
      <c r="M9" s="734"/>
      <c r="N9" s="734"/>
      <c r="O9" s="734"/>
      <c r="P9" s="734"/>
      <c r="Q9" s="734"/>
      <c r="R9" s="734"/>
      <c r="S9" s="734"/>
      <c r="T9" s="734"/>
    </row>
    <row r="10" spans="1:20" s="539" customFormat="1" ht="22.5">
      <c r="A10" s="1282"/>
      <c r="B10" s="734"/>
      <c r="C10" s="734"/>
      <c r="D10" s="734"/>
      <c r="F10" s="765" t="e">
        <f ca="1">"4."&amp;mergeValue(A10)</f>
        <v>#NAME?</v>
      </c>
      <c r="G10" s="766" t="s">
        <v>475</v>
      </c>
      <c r="H10" s="753" t="s">
        <v>449</v>
      </c>
      <c r="I10" s="767"/>
      <c r="J10" s="584"/>
      <c r="K10" s="734"/>
      <c r="L10" s="734"/>
      <c r="M10" s="734"/>
      <c r="N10" s="734"/>
      <c r="O10" s="734"/>
      <c r="P10" s="734"/>
      <c r="Q10" s="734"/>
      <c r="R10" s="734"/>
      <c r="S10" s="734"/>
      <c r="T10" s="734"/>
    </row>
    <row r="11" spans="1:20" s="539" customFormat="1" ht="18.75">
      <c r="A11" s="1282"/>
      <c r="B11" s="1282">
        <v>1</v>
      </c>
      <c r="C11" s="740"/>
      <c r="D11" s="740"/>
      <c r="F11" s="765" t="e">
        <f ca="1">"4."&amp;mergeValue(A11) &amp;"."&amp;mergeValue(B11)</f>
        <v>#NAME?</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82"/>
      <c r="B12" s="1282"/>
      <c r="C12" s="1282">
        <v>1</v>
      </c>
      <c r="D12" s="740"/>
      <c r="F12" s="765" t="e">
        <f ca="1">"4."&amp;mergeValue(A12) &amp;"."&amp;mergeValue(B12)&amp;"."&amp;mergeValue(C12)</f>
        <v>#NAME?</v>
      </c>
      <c r="G12" s="768" t="s">
        <v>476</v>
      </c>
      <c r="H12" s="756"/>
      <c r="I12" s="767" t="s">
        <v>479</v>
      </c>
      <c r="J12" s="584"/>
      <c r="K12" s="734"/>
      <c r="L12" s="734"/>
      <c r="M12" s="734"/>
      <c r="N12" s="734"/>
      <c r="O12" s="734"/>
      <c r="P12" s="734"/>
      <c r="Q12" s="734"/>
      <c r="R12" s="734"/>
      <c r="S12" s="734"/>
      <c r="T12" s="734"/>
    </row>
    <row r="13" spans="1:20" s="539" customFormat="1" ht="39" customHeight="1">
      <c r="A13" s="1282"/>
      <c r="B13" s="1282"/>
      <c r="C13" s="1282"/>
      <c r="D13" s="740">
        <v>1</v>
      </c>
      <c r="F13" s="765" t="e">
        <f ca="1">"4."&amp;mergeValue(A13) &amp;"."&amp;mergeValue(B13)&amp;"."&amp;mergeValue(C13)&amp;"."&amp;mergeValue(D13)</f>
        <v>#NAME?</v>
      </c>
      <c r="G13" s="769" t="s">
        <v>477</v>
      </c>
      <c r="H13" s="756"/>
      <c r="I13" s="1283" t="s">
        <v>569</v>
      </c>
      <c r="J13" s="584"/>
      <c r="K13" s="734"/>
      <c r="L13" s="734"/>
      <c r="M13" s="734"/>
      <c r="N13" s="734"/>
      <c r="O13" s="734"/>
      <c r="P13" s="734"/>
      <c r="Q13" s="734"/>
      <c r="R13" s="734"/>
      <c r="S13" s="734"/>
      <c r="T13" s="734"/>
    </row>
    <row r="14" spans="1:20" s="539" customFormat="1" ht="18.75">
      <c r="A14" s="1282"/>
      <c r="B14" s="1282"/>
      <c r="C14" s="1282"/>
      <c r="D14" s="740"/>
      <c r="F14" s="770"/>
      <c r="G14" s="722" t="s">
        <v>4</v>
      </c>
      <c r="H14" s="593"/>
      <c r="I14" s="1283"/>
      <c r="J14" s="584"/>
      <c r="K14" s="734"/>
      <c r="L14" s="734"/>
      <c r="M14" s="734"/>
      <c r="N14" s="734"/>
      <c r="O14" s="734"/>
      <c r="P14" s="734"/>
      <c r="Q14" s="734"/>
      <c r="R14" s="734"/>
      <c r="S14" s="734"/>
      <c r="T14" s="734"/>
    </row>
    <row r="15" spans="1:20" s="539" customFormat="1" ht="18.75">
      <c r="A15" s="1282"/>
      <c r="B15" s="1282"/>
      <c r="C15" s="740"/>
      <c r="D15" s="740"/>
      <c r="F15" s="603"/>
      <c r="G15" s="546" t="s">
        <v>401</v>
      </c>
      <c r="H15" s="604"/>
      <c r="I15" s="605"/>
      <c r="J15" s="584"/>
      <c r="K15" s="734"/>
      <c r="L15" s="734"/>
      <c r="M15" s="734"/>
      <c r="N15" s="734"/>
      <c r="O15" s="734"/>
      <c r="P15" s="734"/>
      <c r="Q15" s="734"/>
      <c r="R15" s="734"/>
      <c r="S15" s="734"/>
      <c r="T15" s="734"/>
    </row>
    <row r="16" spans="1:20" s="539" customFormat="1" ht="18.75">
      <c r="A16" s="1282"/>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7" t="s">
        <v>571</v>
      </c>
      <c r="H19" s="1277"/>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11" t="s">
        <v>717</v>
      </c>
      <c r="M5" s="1311"/>
      <c r="N5" s="1311"/>
      <c r="O5" s="1311"/>
      <c r="P5" s="1311"/>
      <c r="Q5" s="1311"/>
      <c r="R5" s="1311"/>
      <c r="S5" s="1311"/>
      <c r="T5" s="1311"/>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3"/>
      <c r="P7" s="1324"/>
      <c r="Q7" s="1324"/>
      <c r="R7" s="1324"/>
      <c r="S7" s="1324"/>
      <c r="T7" s="1325"/>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7"/>
      <c r="P9" s="1287"/>
      <c r="Q9" s="1287"/>
      <c r="R9" s="1287"/>
      <c r="S9" s="1287"/>
      <c r="T9" s="1287"/>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8" t="str">
        <f>IF(datePr_ch="",IF(datePr="","",datePr),datePr_ch)</f>
        <v>28.04.2022</v>
      </c>
      <c r="P10" s="1288"/>
      <c r="Q10" s="1288"/>
      <c r="R10" s="1288"/>
      <c r="S10" s="1288"/>
      <c r="T10" s="1288"/>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8" t="str">
        <f>IF(numberPr_ch="",IF(numberPr="","",numberPr),numberPr_ch)</f>
        <v>1-04-515</v>
      </c>
      <c r="P11" s="1288"/>
      <c r="Q11" s="1288"/>
      <c r="R11" s="1288"/>
      <c r="S11" s="1288"/>
      <c r="T11" s="1288"/>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87"/>
      <c r="P12" s="1287"/>
      <c r="Q12" s="1287"/>
      <c r="R12" s="1287"/>
      <c r="S12" s="1287"/>
      <c r="T12" s="1287"/>
      <c r="U12" s="780"/>
      <c r="V12" s="780"/>
      <c r="X12" s="1121"/>
      <c r="Y12" s="1121"/>
      <c r="Z12" s="1121"/>
      <c r="AA12" s="1121"/>
      <c r="AB12" s="1121"/>
    </row>
    <row r="13" spans="1:34" s="539" customFormat="1" ht="11.25">
      <c r="A13" s="734"/>
      <c r="B13" s="734"/>
      <c r="C13" s="734"/>
      <c r="D13" s="734"/>
      <c r="E13" s="734"/>
      <c r="F13" s="734"/>
      <c r="G13" s="734"/>
      <c r="H13" s="734"/>
      <c r="L13" s="1312"/>
      <c r="M13" s="1312"/>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9"/>
      <c r="P14" s="1289"/>
      <c r="Q14" s="1289"/>
      <c r="R14" s="1289"/>
      <c r="S14" s="1289"/>
      <c r="T14" s="1289"/>
      <c r="U14" s="1289"/>
    </row>
    <row r="15" spans="1:34">
      <c r="J15" s="652"/>
      <c r="K15" s="652"/>
      <c r="L15" s="1230" t="s">
        <v>445</v>
      </c>
      <c r="M15" s="1230"/>
      <c r="N15" s="1230"/>
      <c r="O15" s="1230"/>
      <c r="P15" s="1230"/>
      <c r="Q15" s="1230"/>
      <c r="R15" s="1230"/>
      <c r="S15" s="1230"/>
      <c r="T15" s="1230"/>
      <c r="U15" s="1230"/>
      <c r="V15" s="1230"/>
      <c r="W15" s="1230" t="s">
        <v>446</v>
      </c>
    </row>
    <row r="16" spans="1:34" ht="14.25" customHeight="1">
      <c r="J16" s="652"/>
      <c r="K16" s="652"/>
      <c r="L16" s="1295" t="s">
        <v>91</v>
      </c>
      <c r="M16" s="1295" t="s">
        <v>602</v>
      </c>
      <c r="N16" s="630"/>
      <c r="O16" s="1296" t="s">
        <v>604</v>
      </c>
      <c r="P16" s="1297"/>
      <c r="Q16" s="1297"/>
      <c r="R16" s="1297"/>
      <c r="S16" s="1297"/>
      <c r="T16" s="1298"/>
      <c r="U16" s="1306" t="s">
        <v>339</v>
      </c>
      <c r="V16" s="1292" t="s">
        <v>274</v>
      </c>
      <c r="W16" s="1230"/>
    </row>
    <row r="17" spans="1:36" ht="14.25" customHeight="1">
      <c r="J17" s="652"/>
      <c r="K17" s="652"/>
      <c r="L17" s="1295"/>
      <c r="M17" s="1295"/>
      <c r="N17" s="631"/>
      <c r="O17" s="1301" t="s">
        <v>578</v>
      </c>
      <c r="P17" s="1299" t="s">
        <v>270</v>
      </c>
      <c r="Q17" s="1300"/>
      <c r="R17" s="1303" t="s">
        <v>615</v>
      </c>
      <c r="S17" s="1304"/>
      <c r="T17" s="1305"/>
      <c r="U17" s="1307"/>
      <c r="V17" s="1293"/>
      <c r="W17" s="1230"/>
    </row>
    <row r="18" spans="1:36" ht="33.75" customHeight="1">
      <c r="J18" s="652"/>
      <c r="K18" s="652"/>
      <c r="L18" s="1295"/>
      <c r="M18" s="1295"/>
      <c r="N18" s="632"/>
      <c r="O18" s="1302"/>
      <c r="P18" s="719" t="s">
        <v>579</v>
      </c>
      <c r="Q18" s="719" t="s">
        <v>6</v>
      </c>
      <c r="R18" s="743" t="s">
        <v>273</v>
      </c>
      <c r="S18" s="1290" t="s">
        <v>272</v>
      </c>
      <c r="T18" s="1291"/>
      <c r="U18" s="1308"/>
      <c r="V18" s="1294"/>
      <c r="W18" s="1230"/>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3">
        <f ca="1">OFFSET(S19,0,-1)+1</f>
        <v>7</v>
      </c>
      <c r="T19" s="1313"/>
      <c r="U19" s="741">
        <f ca="1">OFFSET(U19,0,-2)+1</f>
        <v>8</v>
      </c>
      <c r="V19" s="618">
        <f ca="1">OFFSET(V19,0,-1)</f>
        <v>8</v>
      </c>
      <c r="W19" s="741">
        <f ca="1">OFFSET(W19,0,-1)+1</f>
        <v>9</v>
      </c>
    </row>
    <row r="20" spans="1:36" ht="22.5">
      <c r="A20" s="1314">
        <v>1</v>
      </c>
      <c r="B20" s="831"/>
      <c r="C20" s="831"/>
      <c r="D20" s="831"/>
      <c r="E20" s="832"/>
      <c r="F20" s="833"/>
      <c r="G20" s="833"/>
      <c r="H20" s="833"/>
      <c r="I20" s="834"/>
      <c r="J20" s="829"/>
      <c r="K20" s="836"/>
      <c r="L20" s="744" t="e">
        <f ca="1">mergeValue(A20)</f>
        <v>#NAME?</v>
      </c>
      <c r="M20" s="610" t="s">
        <v>19</v>
      </c>
      <c r="N20" s="615"/>
      <c r="O20" s="1315"/>
      <c r="P20" s="1315"/>
      <c r="Q20" s="1315"/>
      <c r="R20" s="1315"/>
      <c r="S20" s="1315"/>
      <c r="T20" s="1315"/>
      <c r="U20" s="1315"/>
      <c r="V20" s="1315"/>
      <c r="W20" s="1129" t="s">
        <v>718</v>
      </c>
      <c r="Y20" s="777"/>
      <c r="Z20" s="777" t="str">
        <f t="shared" ref="Z20:Z33" si="0">IF(M20="","",M20 )</f>
        <v>Наименование тарифа</v>
      </c>
      <c r="AA20" s="777"/>
      <c r="AB20" s="777"/>
      <c r="AC20" s="777"/>
      <c r="AI20" s="759"/>
      <c r="AJ20" s="759"/>
    </row>
    <row r="21" spans="1:36" ht="22.5">
      <c r="A21" s="1314"/>
      <c r="B21" s="1314">
        <v>1</v>
      </c>
      <c r="C21" s="831"/>
      <c r="D21" s="831"/>
      <c r="E21" s="833"/>
      <c r="F21" s="833"/>
      <c r="G21" s="833"/>
      <c r="H21" s="833"/>
      <c r="I21" s="828"/>
      <c r="J21" s="827"/>
      <c r="K21" s="830"/>
      <c r="L21" s="744" t="e">
        <f ca="1">mergeValue(A21) &amp;"."&amp; mergeValue(B21)</f>
        <v>#NAME?</v>
      </c>
      <c r="M21" s="658" t="s">
        <v>15</v>
      </c>
      <c r="N21" s="615"/>
      <c r="O21" s="1315"/>
      <c r="P21" s="1315"/>
      <c r="Q21" s="1315"/>
      <c r="R21" s="1315"/>
      <c r="S21" s="1315"/>
      <c r="T21" s="1315"/>
      <c r="U21" s="1315"/>
      <c r="V21" s="1315"/>
      <c r="W21" s="1129" t="s">
        <v>459</v>
      </c>
      <c r="Y21" s="777"/>
      <c r="Z21" s="777" t="str">
        <f t="shared" si="0"/>
        <v>Территория действия тарифа</v>
      </c>
      <c r="AA21" s="777"/>
      <c r="AB21" s="777"/>
      <c r="AC21" s="777"/>
      <c r="AI21" s="759"/>
      <c r="AJ21" s="759"/>
    </row>
    <row r="22" spans="1:36" ht="22.5">
      <c r="A22" s="1314"/>
      <c r="B22" s="1314"/>
      <c r="C22" s="1314">
        <v>1</v>
      </c>
      <c r="D22" s="831"/>
      <c r="E22" s="833"/>
      <c r="F22" s="833"/>
      <c r="G22" s="833"/>
      <c r="H22" s="833"/>
      <c r="I22" s="835"/>
      <c r="J22" s="827"/>
      <c r="K22" s="830"/>
      <c r="L22" s="744" t="e">
        <f ca="1">mergeValue(A22) &amp;"."&amp; mergeValue(B22)&amp;"."&amp; mergeValue(C22)</f>
        <v>#NAME?</v>
      </c>
      <c r="M22" s="659" t="s">
        <v>7</v>
      </c>
      <c r="N22" s="615"/>
      <c r="O22" s="1315"/>
      <c r="P22" s="1315"/>
      <c r="Q22" s="1315"/>
      <c r="R22" s="1315"/>
      <c r="S22" s="1315"/>
      <c r="T22" s="1315"/>
      <c r="U22" s="1315"/>
      <c r="V22" s="1315"/>
      <c r="W22" s="1129" t="s">
        <v>600</v>
      </c>
      <c r="Y22" s="777"/>
      <c r="Z22" s="777" t="str">
        <f t="shared" si="0"/>
        <v xml:space="preserve">Наименование системы теплоснабжения </v>
      </c>
      <c r="AA22" s="777"/>
      <c r="AB22" s="777"/>
      <c r="AC22" s="777"/>
      <c r="AI22" s="759"/>
      <c r="AJ22" s="759"/>
    </row>
    <row r="23" spans="1:36" ht="22.5">
      <c r="A23" s="1314"/>
      <c r="B23" s="1314"/>
      <c r="C23" s="1314"/>
      <c r="D23" s="1314">
        <v>1</v>
      </c>
      <c r="E23" s="833"/>
      <c r="F23" s="833"/>
      <c r="G23" s="833"/>
      <c r="H23" s="833"/>
      <c r="I23" s="835"/>
      <c r="J23" s="827"/>
      <c r="K23" s="830"/>
      <c r="L23" s="744" t="e">
        <f ca="1">mergeValue(A23) &amp;"."&amp; mergeValue(B23)&amp;"."&amp; mergeValue(C23)&amp;"."&amp; mergeValue(D23)</f>
        <v>#NAME?</v>
      </c>
      <c r="M23" s="660" t="s">
        <v>21</v>
      </c>
      <c r="N23" s="615"/>
      <c r="O23" s="1315"/>
      <c r="P23" s="1315"/>
      <c r="Q23" s="1315"/>
      <c r="R23" s="1315"/>
      <c r="S23" s="1315"/>
      <c r="T23" s="1315"/>
      <c r="U23" s="1315"/>
      <c r="V23" s="1315"/>
      <c r="W23" s="1129" t="s">
        <v>601</v>
      </c>
      <c r="Y23" s="777"/>
      <c r="Z23" s="777" t="str">
        <f t="shared" si="0"/>
        <v xml:space="preserve">Источник тепловой энергии  </v>
      </c>
      <c r="AA23" s="777"/>
      <c r="AB23" s="777"/>
      <c r="AC23" s="777"/>
      <c r="AI23" s="759"/>
      <c r="AJ23" s="759"/>
    </row>
    <row r="24" spans="1:36" ht="78.75">
      <c r="A24" s="1314"/>
      <c r="B24" s="1314"/>
      <c r="C24" s="1314"/>
      <c r="D24" s="1314"/>
      <c r="E24" s="1314">
        <v>1</v>
      </c>
      <c r="F24" s="833"/>
      <c r="G24" s="833"/>
      <c r="H24" s="831">
        <v>1</v>
      </c>
      <c r="I24" s="1314">
        <v>1</v>
      </c>
      <c r="J24" s="833"/>
      <c r="K24" s="838"/>
      <c r="L24" s="744" t="e">
        <f ca="1">mergeValue(A24) &amp;"."&amp; mergeValue(B24)&amp;"."&amp; mergeValue(C24)&amp;"."&amp; mergeValue(D24)&amp;"."&amp; mergeValue(E24)</f>
        <v>#NAME?</v>
      </c>
      <c r="M24" s="524" t="s">
        <v>8</v>
      </c>
      <c r="N24" s="615"/>
      <c r="O24" s="1316"/>
      <c r="P24" s="1316"/>
      <c r="Q24" s="1316"/>
      <c r="R24" s="1316"/>
      <c r="S24" s="1316"/>
      <c r="T24" s="1316"/>
      <c r="U24" s="1316"/>
      <c r="V24" s="1316"/>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4"/>
      <c r="B25" s="1314"/>
      <c r="C25" s="1314"/>
      <c r="D25" s="1314"/>
      <c r="E25" s="1314"/>
      <c r="F25" s="1314">
        <v>1</v>
      </c>
      <c r="G25" s="831"/>
      <c r="H25" s="831"/>
      <c r="I25" s="1314"/>
      <c r="J25" s="1314">
        <v>1</v>
      </c>
      <c r="K25" s="839"/>
      <c r="L25" s="744" t="e">
        <f ca="1">mergeValue(A25) &amp;"."&amp; mergeValue(B25)&amp;"."&amp; mergeValue(C25)&amp;"."&amp; mergeValue(D25)&amp;"."&amp; mergeValue(E25)&amp;"."&amp; mergeValue(F25)</f>
        <v>#NAME?</v>
      </c>
      <c r="M25" s="525" t="s">
        <v>9</v>
      </c>
      <c r="N25" s="615"/>
      <c r="O25" s="1316"/>
      <c r="P25" s="1316"/>
      <c r="Q25" s="1316"/>
      <c r="R25" s="1316"/>
      <c r="S25" s="1316"/>
      <c r="T25" s="1316"/>
      <c r="U25" s="1316"/>
      <c r="V25" s="1316"/>
      <c r="W25" s="1129" t="s">
        <v>720</v>
      </c>
      <c r="Y25" s="777"/>
      <c r="Z25" s="777" t="str">
        <f t="shared" si="0"/>
        <v>Группа потребителей</v>
      </c>
      <c r="AA25" s="777"/>
      <c r="AB25" s="777"/>
      <c r="AC25" s="777"/>
      <c r="AI25" s="759"/>
      <c r="AJ25" s="759"/>
    </row>
    <row r="26" spans="1:36" ht="122.1" customHeight="1">
      <c r="A26" s="1314"/>
      <c r="B26" s="1314"/>
      <c r="C26" s="1314"/>
      <c r="D26" s="1314"/>
      <c r="E26" s="1314"/>
      <c r="F26" s="1314"/>
      <c r="G26" s="831">
        <v>1</v>
      </c>
      <c r="H26" s="831"/>
      <c r="I26" s="1314"/>
      <c r="J26" s="1314"/>
      <c r="K26" s="839">
        <v>1</v>
      </c>
      <c r="L26" s="744" t="e">
        <f ca="1">mergeValue(A26) &amp;"."&amp; mergeValue(B26)&amp;"."&amp; mergeValue(C26)&amp;"."&amp; mergeValue(D26)&amp;"."&amp; mergeValue(E26)&amp;"."&amp; mergeValue(F26)&amp;"."&amp; mergeValue(G26)</f>
        <v>#NAME?</v>
      </c>
      <c r="M26" s="1088"/>
      <c r="N26" s="615"/>
      <c r="O26" s="726"/>
      <c r="P26" s="726"/>
      <c r="Q26" s="1040"/>
      <c r="R26" s="1309"/>
      <c r="S26" s="1310" t="s">
        <v>83</v>
      </c>
      <c r="T26" s="1309"/>
      <c r="U26" s="1310" t="s">
        <v>84</v>
      </c>
      <c r="V26" s="726"/>
      <c r="W26" s="1284" t="s">
        <v>721</v>
      </c>
      <c r="X26" s="759" t="e">
        <f ca="1">strCheckDate(O27:V27)</f>
        <v>#NAME?</v>
      </c>
      <c r="Y26" s="777"/>
      <c r="Z26" s="777" t="str">
        <f t="shared" si="0"/>
        <v/>
      </c>
      <c r="AA26" s="777"/>
      <c r="AB26" s="777"/>
      <c r="AC26" s="777"/>
      <c r="AI26" s="759"/>
      <c r="AJ26" s="759"/>
    </row>
    <row r="27" spans="1:36" ht="11.25" hidden="1">
      <c r="A27" s="1314"/>
      <c r="B27" s="1314"/>
      <c r="C27" s="1314"/>
      <c r="D27" s="1314"/>
      <c r="E27" s="1314"/>
      <c r="F27" s="1314"/>
      <c r="G27" s="831"/>
      <c r="H27" s="831"/>
      <c r="I27" s="1314"/>
      <c r="J27" s="1314"/>
      <c r="K27" s="839"/>
      <c r="L27" s="752"/>
      <c r="M27" s="615"/>
      <c r="N27" s="615"/>
      <c r="O27" s="726"/>
      <c r="P27" s="726"/>
      <c r="Q27" s="732" t="str">
        <f>R26 &amp; "-" &amp; T26</f>
        <v>-</v>
      </c>
      <c r="R27" s="1309"/>
      <c r="S27" s="1310"/>
      <c r="T27" s="1309"/>
      <c r="U27" s="1310"/>
      <c r="V27" s="726"/>
      <c r="W27" s="1285"/>
      <c r="Y27" s="777"/>
      <c r="Z27" s="777" t="str">
        <f t="shared" si="0"/>
        <v/>
      </c>
      <c r="AA27" s="777"/>
      <c r="AB27" s="777"/>
      <c r="AC27" s="777"/>
      <c r="AI27" s="759"/>
      <c r="AJ27" s="759"/>
    </row>
    <row r="28" spans="1:36" ht="15" customHeight="1">
      <c r="A28" s="1314"/>
      <c r="B28" s="1314"/>
      <c r="C28" s="1314"/>
      <c r="D28" s="1314"/>
      <c r="E28" s="1314"/>
      <c r="F28" s="1314"/>
      <c r="G28" s="833"/>
      <c r="H28" s="831"/>
      <c r="I28" s="1314"/>
      <c r="J28" s="1314"/>
      <c r="K28" s="838"/>
      <c r="L28" s="654"/>
      <c r="M28" s="527" t="s">
        <v>24</v>
      </c>
      <c r="N28" s="728"/>
      <c r="O28" s="728"/>
      <c r="P28" s="728"/>
      <c r="Q28" s="728"/>
      <c r="R28" s="728"/>
      <c r="S28" s="728"/>
      <c r="T28" s="728"/>
      <c r="U28" s="728"/>
      <c r="V28" s="725"/>
      <c r="W28" s="1286"/>
      <c r="Y28" s="777"/>
      <c r="Z28" s="777" t="str">
        <f t="shared" si="0"/>
        <v>Добавить вид теплоносителя (параметры теплоносителя)</v>
      </c>
      <c r="AA28" s="777"/>
      <c r="AB28" s="777"/>
      <c r="AC28" s="777"/>
      <c r="AI28" s="759"/>
      <c r="AJ28" s="759"/>
    </row>
    <row r="29" spans="1:36" ht="15" customHeight="1">
      <c r="A29" s="1314"/>
      <c r="B29" s="1314"/>
      <c r="C29" s="1314"/>
      <c r="D29" s="1314"/>
      <c r="E29" s="1314"/>
      <c r="F29" s="833"/>
      <c r="G29" s="833"/>
      <c r="H29" s="831"/>
      <c r="I29" s="1314"/>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4"/>
      <c r="B30" s="1314"/>
      <c r="C30" s="1314"/>
      <c r="D30" s="1314"/>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4"/>
      <c r="B31" s="1314"/>
      <c r="C31" s="1314"/>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4"/>
      <c r="B32" s="1314"/>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4"/>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82">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2"/>
      <c r="B12" s="1282"/>
      <c r="C12" s="1282">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e">
        <f ca="1">"4."&amp;mergeValue(A13) &amp;"."&amp;mergeValue(B13)&amp;"."&amp;mergeValue(C13)&amp;"."&amp;mergeValue(D13)</f>
        <v>#NAME?</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1" t="s">
        <v>717</v>
      </c>
      <c r="M5" s="1311"/>
      <c r="N5" s="1311"/>
      <c r="O5" s="1311"/>
      <c r="P5" s="1311"/>
      <c r="Q5" s="1311"/>
      <c r="R5" s="1311"/>
      <c r="S5" s="1311"/>
      <c r="T5" s="1311"/>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28.04.2022</v>
      </c>
      <c r="P8" s="1288"/>
      <c r="Q8" s="1288"/>
      <c r="R8" s="1288"/>
      <c r="S8" s="1288"/>
      <c r="T8" s="1288"/>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1-04-515</v>
      </c>
      <c r="P9" s="1288"/>
      <c r="Q9" s="1288"/>
      <c r="R9" s="1288"/>
      <c r="S9" s="1288"/>
      <c r="T9" s="1288"/>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9"/>
      <c r="P12" s="1329"/>
      <c r="Q12" s="1329"/>
      <c r="R12" s="1329"/>
      <c r="S12" s="1329"/>
      <c r="T12" s="1329"/>
      <c r="U12" s="1329"/>
    </row>
    <row r="13" spans="1:33">
      <c r="J13" s="451"/>
      <c r="K13" s="451"/>
      <c r="L13" s="1230" t="s">
        <v>445</v>
      </c>
      <c r="M13" s="1230"/>
      <c r="N13" s="1230"/>
      <c r="O13" s="1230"/>
      <c r="P13" s="1230"/>
      <c r="Q13" s="1230"/>
      <c r="R13" s="1230"/>
      <c r="S13" s="1230"/>
      <c r="T13" s="1230"/>
      <c r="U13" s="1230"/>
      <c r="V13" s="1230"/>
      <c r="W13" s="1230" t="s">
        <v>446</v>
      </c>
    </row>
    <row r="14" spans="1:33" ht="14.25" customHeight="1">
      <c r="J14" s="451"/>
      <c r="K14" s="451"/>
      <c r="L14" s="1295" t="s">
        <v>91</v>
      </c>
      <c r="M14" s="1295" t="s">
        <v>602</v>
      </c>
      <c r="N14" s="444"/>
      <c r="O14" s="1296" t="s">
        <v>604</v>
      </c>
      <c r="P14" s="1297"/>
      <c r="Q14" s="1297"/>
      <c r="R14" s="1297"/>
      <c r="S14" s="1297"/>
      <c r="T14" s="1298"/>
      <c r="U14" s="1306" t="s">
        <v>339</v>
      </c>
      <c r="V14" s="1328" t="s">
        <v>274</v>
      </c>
      <c r="W14" s="1230"/>
    </row>
    <row r="15" spans="1:33" ht="14.25" customHeight="1">
      <c r="J15" s="451"/>
      <c r="K15" s="451"/>
      <c r="L15" s="1295"/>
      <c r="M15" s="1295"/>
      <c r="N15" s="443"/>
      <c r="O15" s="1301" t="s">
        <v>603</v>
      </c>
      <c r="P15" s="624"/>
      <c r="Q15" s="624"/>
      <c r="R15" s="1304" t="s">
        <v>615</v>
      </c>
      <c r="S15" s="1304"/>
      <c r="T15" s="1305"/>
      <c r="U15" s="1307"/>
      <c r="V15" s="1328"/>
      <c r="W15" s="1230"/>
    </row>
    <row r="16" spans="1:33" ht="30.75" customHeight="1">
      <c r="J16" s="451"/>
      <c r="K16" s="451"/>
      <c r="L16" s="1295"/>
      <c r="M16" s="1295"/>
      <c r="N16" s="442"/>
      <c r="O16" s="1302"/>
      <c r="P16" s="622"/>
      <c r="Q16" s="623"/>
      <c r="R16" s="506" t="s">
        <v>273</v>
      </c>
      <c r="S16" s="1290" t="s">
        <v>272</v>
      </c>
      <c r="T16" s="1291"/>
      <c r="U16" s="1308"/>
      <c r="V16" s="1328"/>
      <c r="W16" s="1230"/>
    </row>
    <row r="17" spans="1:33">
      <c r="J17" s="451"/>
      <c r="K17" s="459">
        <v>1</v>
      </c>
      <c r="L17" s="606" t="s">
        <v>92</v>
      </c>
      <c r="M17" s="606" t="s">
        <v>48</v>
      </c>
      <c r="N17" s="479" t="s">
        <v>48</v>
      </c>
      <c r="O17" s="607">
        <f ca="1">OFFSET(O17,0,-1)+1</f>
        <v>3</v>
      </c>
      <c r="P17" s="608">
        <f ca="1">OFFSET(P17,0,-1)</f>
        <v>3</v>
      </c>
      <c r="Q17" s="608">
        <f ca="1">OFFSET(Q17,0,-1)</f>
        <v>3</v>
      </c>
      <c r="R17" s="607">
        <f ca="1">OFFSET(R17,0,-1)+1</f>
        <v>4</v>
      </c>
      <c r="S17" s="1326">
        <f ca="1">OFFSET(S17,0,-1)+1</f>
        <v>5</v>
      </c>
      <c r="T17" s="1326"/>
      <c r="U17" s="607">
        <f ca="1">OFFSET(U17,0,-2)+1</f>
        <v>6</v>
      </c>
      <c r="V17" s="608">
        <f ca="1">OFFSET(V17,0,-1)</f>
        <v>6</v>
      </c>
      <c r="W17" s="607">
        <f ca="1">OFFSET(W17,0,-1)+1</f>
        <v>7</v>
      </c>
    </row>
    <row r="18" spans="1:33" ht="22.5">
      <c r="A18" s="1314">
        <v>1</v>
      </c>
      <c r="B18" s="849"/>
      <c r="C18" s="849"/>
      <c r="D18" s="849"/>
      <c r="E18" s="850"/>
      <c r="F18" s="851"/>
      <c r="G18" s="851"/>
      <c r="H18" s="851"/>
      <c r="I18" s="852"/>
      <c r="J18" s="847"/>
      <c r="K18" s="854"/>
      <c r="L18" s="562" t="e">
        <f ca="1">mergeValue(A18)</f>
        <v>#NAME?</v>
      </c>
      <c r="M18" s="610" t="s">
        <v>19</v>
      </c>
      <c r="N18" s="549"/>
      <c r="O18" s="1327"/>
      <c r="P18" s="1327"/>
      <c r="Q18" s="1327"/>
      <c r="R18" s="1327"/>
      <c r="S18" s="1327"/>
      <c r="T18" s="1327"/>
      <c r="U18" s="1327"/>
      <c r="V18" s="1327"/>
      <c r="W18" s="1129" t="s">
        <v>718</v>
      </c>
    </row>
    <row r="19" spans="1:33" ht="22.5">
      <c r="A19" s="1314"/>
      <c r="B19" s="1314">
        <v>1</v>
      </c>
      <c r="C19" s="849"/>
      <c r="D19" s="849"/>
      <c r="E19" s="851"/>
      <c r="F19" s="851"/>
      <c r="G19" s="851"/>
      <c r="H19" s="851"/>
      <c r="I19" s="846"/>
      <c r="J19" s="845"/>
      <c r="K19" s="848"/>
      <c r="L19" s="562" t="e">
        <f ca="1">mergeValue(A19) &amp;"."&amp; mergeValue(B19)</f>
        <v>#NAME?</v>
      </c>
      <c r="M19" s="516" t="s">
        <v>15</v>
      </c>
      <c r="N19" s="549"/>
      <c r="O19" s="1327"/>
      <c r="P19" s="1327"/>
      <c r="Q19" s="1327"/>
      <c r="R19" s="1327"/>
      <c r="S19" s="1327"/>
      <c r="T19" s="1327"/>
      <c r="U19" s="1327"/>
      <c r="V19" s="1327"/>
      <c r="W19" s="1129" t="s">
        <v>459</v>
      </c>
    </row>
    <row r="20" spans="1:33" ht="22.5">
      <c r="A20" s="1314"/>
      <c r="B20" s="1314"/>
      <c r="C20" s="1314">
        <v>1</v>
      </c>
      <c r="D20" s="849"/>
      <c r="E20" s="851"/>
      <c r="F20" s="851"/>
      <c r="G20" s="851"/>
      <c r="H20" s="851"/>
      <c r="I20" s="853"/>
      <c r="J20" s="845"/>
      <c r="K20" s="848"/>
      <c r="L20" s="562" t="e">
        <f ca="1">mergeValue(A20) &amp;"."&amp; mergeValue(B20)&amp;"."&amp; mergeValue(C20)</f>
        <v>#NAME?</v>
      </c>
      <c r="M20" s="517" t="s">
        <v>7</v>
      </c>
      <c r="N20" s="549"/>
      <c r="O20" s="1327"/>
      <c r="P20" s="1327"/>
      <c r="Q20" s="1327"/>
      <c r="R20" s="1327"/>
      <c r="S20" s="1327"/>
      <c r="T20" s="1327"/>
      <c r="U20" s="1327"/>
      <c r="V20" s="1327"/>
      <c r="W20" s="1129" t="s">
        <v>600</v>
      </c>
    </row>
    <row r="21" spans="1:33" ht="22.5">
      <c r="A21" s="1314"/>
      <c r="B21" s="1314"/>
      <c r="C21" s="1314"/>
      <c r="D21" s="1314">
        <v>1</v>
      </c>
      <c r="E21" s="851"/>
      <c r="F21" s="851"/>
      <c r="G21" s="851"/>
      <c r="H21" s="851"/>
      <c r="I21" s="853"/>
      <c r="J21" s="845"/>
      <c r="K21" s="848"/>
      <c r="L21" s="562" t="e">
        <f ca="1">mergeValue(A21) &amp;"."&amp; mergeValue(B21)&amp;"."&amp; mergeValue(C21)&amp;"."&amp; mergeValue(D21)</f>
        <v>#NAME?</v>
      </c>
      <c r="M21" s="518" t="s">
        <v>21</v>
      </c>
      <c r="N21" s="549"/>
      <c r="O21" s="1327"/>
      <c r="P21" s="1327"/>
      <c r="Q21" s="1327"/>
      <c r="R21" s="1327"/>
      <c r="S21" s="1327"/>
      <c r="T21" s="1327"/>
      <c r="U21" s="1327"/>
      <c r="V21" s="1327"/>
      <c r="W21" s="1129" t="s">
        <v>601</v>
      </c>
    </row>
    <row r="22" spans="1:33" ht="78.75">
      <c r="A22" s="1314"/>
      <c r="B22" s="1314"/>
      <c r="C22" s="1314"/>
      <c r="D22" s="1314"/>
      <c r="E22" s="1314">
        <v>1</v>
      </c>
      <c r="F22" s="851"/>
      <c r="G22" s="851"/>
      <c r="H22" s="849">
        <v>1</v>
      </c>
      <c r="I22" s="1314">
        <v>1</v>
      </c>
      <c r="J22" s="851"/>
      <c r="K22" s="856"/>
      <c r="L22" s="562" t="e">
        <f ca="1">mergeValue(A22) &amp;"."&amp; mergeValue(B22)&amp;"."&amp; mergeValue(C22)&amp;"."&amp; mergeValue(D22)&amp;"."&amp; mergeValue(E22)</f>
        <v>#NAME?</v>
      </c>
      <c r="M22" s="524" t="s">
        <v>8</v>
      </c>
      <c r="N22" s="550"/>
      <c r="O22" s="1316"/>
      <c r="P22" s="1316"/>
      <c r="Q22" s="1316"/>
      <c r="R22" s="1316"/>
      <c r="S22" s="1316"/>
      <c r="T22" s="1316"/>
      <c r="U22" s="1316"/>
      <c r="V22" s="1316"/>
      <c r="W22" s="1129" t="s">
        <v>719</v>
      </c>
    </row>
    <row r="23" spans="1:33" ht="33.75">
      <c r="A23" s="1314"/>
      <c r="B23" s="1314"/>
      <c r="C23" s="1314"/>
      <c r="D23" s="1314"/>
      <c r="E23" s="1314"/>
      <c r="F23" s="1314">
        <v>1</v>
      </c>
      <c r="G23" s="849"/>
      <c r="H23" s="849"/>
      <c r="I23" s="1314"/>
      <c r="J23" s="1314">
        <v>1</v>
      </c>
      <c r="K23" s="857"/>
      <c r="L23" s="562" t="e">
        <f ca="1">mergeValue(A23) &amp;"."&amp; mergeValue(B23)&amp;"."&amp; mergeValue(C23)&amp;"."&amp; mergeValue(D23)&amp;"."&amp; mergeValue(E23)&amp;"."&amp; mergeValue(F23)</f>
        <v>#NAME?</v>
      </c>
      <c r="M23" s="525" t="s">
        <v>9</v>
      </c>
      <c r="N23" s="550"/>
      <c r="O23" s="1317"/>
      <c r="P23" s="1318"/>
      <c r="Q23" s="1318"/>
      <c r="R23" s="1318"/>
      <c r="S23" s="1318"/>
      <c r="T23" s="1318"/>
      <c r="U23" s="1318"/>
      <c r="V23" s="1319"/>
      <c r="W23" s="1129" t="s">
        <v>720</v>
      </c>
      <c r="Y23" s="474" t="e">
        <f ca="1">strCheckUnique(Z23:Z26)</f>
        <v>#NAME?</v>
      </c>
      <c r="AA23" s="474" t="str">
        <f>IF(O23="","",O23 &amp; ":_")</f>
        <v/>
      </c>
    </row>
    <row r="24" spans="1:33" ht="122.1" customHeight="1">
      <c r="A24" s="1314"/>
      <c r="B24" s="1314"/>
      <c r="C24" s="1314"/>
      <c r="D24" s="1314"/>
      <c r="E24" s="1314"/>
      <c r="F24" s="1314"/>
      <c r="G24" s="849">
        <v>1</v>
      </c>
      <c r="H24" s="849"/>
      <c r="I24" s="1314"/>
      <c r="J24" s="1314"/>
      <c r="K24" s="857">
        <v>1</v>
      </c>
      <c r="L24" s="562" t="e">
        <f ca="1">mergeValue(A24) &amp;"."&amp; mergeValue(B24)&amp;"."&amp; mergeValue(C24)&amp;"."&amp; mergeValue(D24)&amp;"."&amp; mergeValue(E24)&amp;"."&amp; mergeValue(F24)&amp;"."&amp; mergeValue(G24)</f>
        <v>#NAME?</v>
      </c>
      <c r="M24" s="1088"/>
      <c r="N24" s="555"/>
      <c r="O24" s="1103"/>
      <c r="P24" s="532"/>
      <c r="Q24" s="532"/>
      <c r="R24" s="1320"/>
      <c r="S24" s="1310" t="s">
        <v>83</v>
      </c>
      <c r="T24" s="1320"/>
      <c r="U24" s="1310" t="s">
        <v>84</v>
      </c>
      <c r="V24" s="547"/>
      <c r="W24" s="1284" t="s">
        <v>721</v>
      </c>
      <c r="X24" s="470" t="e">
        <f ca="1">strCheckDate(O25:V25)</f>
        <v>#NAME?</v>
      </c>
      <c r="Y24" s="474"/>
      <c r="Z24" s="474" t="str">
        <f>IF(M24="","",M24 )</f>
        <v/>
      </c>
      <c r="AA24" s="474"/>
      <c r="AB24" s="474"/>
      <c r="AC24" s="474"/>
    </row>
    <row r="25" spans="1:33" ht="11.25" hidden="1">
      <c r="A25" s="1314"/>
      <c r="B25" s="1314"/>
      <c r="C25" s="1314"/>
      <c r="D25" s="1314"/>
      <c r="E25" s="1314"/>
      <c r="F25" s="1314"/>
      <c r="G25" s="849"/>
      <c r="H25" s="849"/>
      <c r="I25" s="1314"/>
      <c r="J25" s="1314"/>
      <c r="K25" s="857"/>
      <c r="L25" s="569"/>
      <c r="M25" s="615"/>
      <c r="N25" s="555"/>
      <c r="O25" s="553"/>
      <c r="P25" s="532"/>
      <c r="Q25" s="553" t="str">
        <f>R24 &amp; "-" &amp; T24</f>
        <v>-</v>
      </c>
      <c r="R25" s="1309"/>
      <c r="S25" s="1310"/>
      <c r="T25" s="1309"/>
      <c r="U25" s="1310"/>
      <c r="V25" s="547"/>
      <c r="W25" s="1285"/>
    </row>
    <row r="26" spans="1:33" s="445" customFormat="1" ht="15" customHeight="1">
      <c r="A26" s="1314"/>
      <c r="B26" s="1314"/>
      <c r="C26" s="1314"/>
      <c r="D26" s="1314"/>
      <c r="E26" s="1314"/>
      <c r="F26" s="1314"/>
      <c r="G26" s="851"/>
      <c r="H26" s="849"/>
      <c r="I26" s="1314"/>
      <c r="J26" s="1314"/>
      <c r="K26" s="856"/>
      <c r="L26" s="508"/>
      <c r="M26" s="527" t="s">
        <v>24</v>
      </c>
      <c r="N26" s="521"/>
      <c r="O26" s="515"/>
      <c r="P26" s="515"/>
      <c r="Q26" s="515"/>
      <c r="R26" s="542"/>
      <c r="S26" s="534"/>
      <c r="T26" s="533"/>
      <c r="U26" s="521"/>
      <c r="V26" s="530"/>
      <c r="W26" s="1286"/>
      <c r="X26" s="471"/>
      <c r="Y26" s="471"/>
      <c r="Z26" s="471"/>
      <c r="AA26" s="471"/>
      <c r="AB26" s="471"/>
      <c r="AC26" s="471"/>
      <c r="AD26" s="471"/>
      <c r="AE26" s="471"/>
      <c r="AF26" s="471"/>
      <c r="AG26" s="471"/>
    </row>
    <row r="27" spans="1:33" s="445" customFormat="1" ht="15" customHeight="1">
      <c r="A27" s="1314"/>
      <c r="B27" s="1314"/>
      <c r="C27" s="1314"/>
      <c r="D27" s="1314"/>
      <c r="E27" s="1314"/>
      <c r="F27" s="851"/>
      <c r="G27" s="851"/>
      <c r="H27" s="849"/>
      <c r="I27" s="1314"/>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4"/>
      <c r="B28" s="1314"/>
      <c r="C28" s="1314"/>
      <c r="D28" s="1314"/>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4"/>
      <c r="B29" s="1314"/>
      <c r="C29" s="1314"/>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4"/>
      <c r="B30" s="1314"/>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4"/>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82">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2"/>
      <c r="B12" s="1282"/>
      <c r="C12" s="1282">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e">
        <f ca="1">"4."&amp;mergeValue(A13) &amp;"."&amp;mergeValue(B13)&amp;"."&amp;mergeValue(C13)&amp;"."&amp;mergeValue(D13)</f>
        <v>#NAME?</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3" t="e">
        <f ca="1">"Код шаблона: " &amp; GetCode()</f>
        <v>#NAME?</v>
      </c>
      <c r="C2" s="1203"/>
      <c r="D2" s="1203"/>
      <c r="E2" s="1203"/>
      <c r="F2" s="1203"/>
      <c r="G2" s="1203"/>
      <c r="Q2" s="223"/>
      <c r="R2" s="223"/>
      <c r="S2" s="223"/>
      <c r="T2" s="223"/>
      <c r="U2" s="223"/>
      <c r="V2" s="223"/>
      <c r="W2" s="223"/>
    </row>
    <row r="3" spans="1:27" ht="18" customHeight="1">
      <c r="B3" s="1204" t="e">
        <f ca="1">"Версия " &amp; GetVersion()</f>
        <v>#NAME?</v>
      </c>
      <c r="C3" s="120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8" t="s">
        <v>676</v>
      </c>
      <c r="C5" s="1209"/>
      <c r="D5" s="1209"/>
      <c r="E5" s="1209"/>
      <c r="F5" s="1209"/>
      <c r="G5" s="1209"/>
      <c r="H5" s="1209"/>
      <c r="I5" s="1209"/>
      <c r="J5" s="1209"/>
      <c r="K5" s="1209"/>
      <c r="L5" s="1209"/>
      <c r="M5" s="1209"/>
      <c r="N5" s="1209"/>
      <c r="O5" s="1209"/>
      <c r="P5" s="1209"/>
      <c r="Q5" s="1209"/>
      <c r="R5" s="1209"/>
      <c r="S5" s="1209"/>
      <c r="T5" s="1209"/>
      <c r="U5" s="1209"/>
      <c r="V5" s="1209"/>
      <c r="W5" s="1209"/>
      <c r="X5" s="1209"/>
      <c r="Y5" s="1209"/>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5" t="s">
        <v>567</v>
      </c>
      <c r="F7" s="1205"/>
      <c r="G7" s="1205"/>
      <c r="H7" s="1205"/>
      <c r="I7" s="1205"/>
      <c r="J7" s="1205"/>
      <c r="K7" s="1205"/>
      <c r="L7" s="1205"/>
      <c r="M7" s="1205"/>
      <c r="N7" s="1205"/>
      <c r="O7" s="1205"/>
      <c r="P7" s="1205"/>
      <c r="Q7" s="1205"/>
      <c r="R7" s="1205"/>
      <c r="S7" s="1205"/>
      <c r="T7" s="1205"/>
      <c r="U7" s="1205"/>
      <c r="V7" s="1205"/>
      <c r="W7" s="1205"/>
      <c r="X7" s="1205"/>
      <c r="Y7" s="56"/>
    </row>
    <row r="8" spans="1:27" ht="15" customHeight="1">
      <c r="A8" s="40"/>
      <c r="B8" s="75"/>
      <c r="C8" s="74"/>
      <c r="D8" s="57"/>
      <c r="E8" s="1205"/>
      <c r="F8" s="1205"/>
      <c r="G8" s="1205"/>
      <c r="H8" s="1205"/>
      <c r="I8" s="1205"/>
      <c r="J8" s="1205"/>
      <c r="K8" s="1205"/>
      <c r="L8" s="1205"/>
      <c r="M8" s="1205"/>
      <c r="N8" s="1205"/>
      <c r="O8" s="1205"/>
      <c r="P8" s="1205"/>
      <c r="Q8" s="1205"/>
      <c r="R8" s="1205"/>
      <c r="S8" s="1205"/>
      <c r="T8" s="1205"/>
      <c r="U8" s="1205"/>
      <c r="V8" s="1205"/>
      <c r="W8" s="1205"/>
      <c r="X8" s="1205"/>
      <c r="Y8" s="56"/>
    </row>
    <row r="9" spans="1:27" ht="15" customHeight="1">
      <c r="A9" s="40"/>
      <c r="B9" s="75"/>
      <c r="C9" s="74"/>
      <c r="D9" s="57"/>
      <c r="E9" s="1205"/>
      <c r="F9" s="1205"/>
      <c r="G9" s="1205"/>
      <c r="H9" s="1205"/>
      <c r="I9" s="1205"/>
      <c r="J9" s="1205"/>
      <c r="K9" s="1205"/>
      <c r="L9" s="1205"/>
      <c r="M9" s="1205"/>
      <c r="N9" s="1205"/>
      <c r="O9" s="1205"/>
      <c r="P9" s="1205"/>
      <c r="Q9" s="1205"/>
      <c r="R9" s="1205"/>
      <c r="S9" s="1205"/>
      <c r="T9" s="1205"/>
      <c r="U9" s="1205"/>
      <c r="V9" s="1205"/>
      <c r="W9" s="1205"/>
      <c r="X9" s="1205"/>
      <c r="Y9" s="56"/>
    </row>
    <row r="10" spans="1:27" ht="10.5" customHeight="1">
      <c r="A10" s="40"/>
      <c r="B10" s="75"/>
      <c r="C10" s="74"/>
      <c r="D10" s="57"/>
      <c r="E10" s="1205"/>
      <c r="F10" s="1205"/>
      <c r="G10" s="1205"/>
      <c r="H10" s="1205"/>
      <c r="I10" s="1205"/>
      <c r="J10" s="1205"/>
      <c r="K10" s="1205"/>
      <c r="L10" s="1205"/>
      <c r="M10" s="1205"/>
      <c r="N10" s="1205"/>
      <c r="O10" s="1205"/>
      <c r="P10" s="1205"/>
      <c r="Q10" s="1205"/>
      <c r="R10" s="1205"/>
      <c r="S10" s="1205"/>
      <c r="T10" s="1205"/>
      <c r="U10" s="1205"/>
      <c r="V10" s="1205"/>
      <c r="W10" s="1205"/>
      <c r="X10" s="1205"/>
      <c r="Y10" s="56"/>
    </row>
    <row r="11" spans="1:27" ht="27" customHeight="1">
      <c r="A11" s="40"/>
      <c r="B11" s="75"/>
      <c r="C11" s="74"/>
      <c r="D11" s="57"/>
      <c r="E11" s="1205"/>
      <c r="F11" s="1205"/>
      <c r="G11" s="1205"/>
      <c r="H11" s="1205"/>
      <c r="I11" s="1205"/>
      <c r="J11" s="1205"/>
      <c r="K11" s="1205"/>
      <c r="L11" s="1205"/>
      <c r="M11" s="1205"/>
      <c r="N11" s="1205"/>
      <c r="O11" s="1205"/>
      <c r="P11" s="1205"/>
      <c r="Q11" s="1205"/>
      <c r="R11" s="1205"/>
      <c r="S11" s="1205"/>
      <c r="T11" s="1205"/>
      <c r="U11" s="1205"/>
      <c r="V11" s="1205"/>
      <c r="W11" s="1205"/>
      <c r="X11" s="1205"/>
      <c r="Y11" s="56"/>
    </row>
    <row r="12" spans="1:27" ht="12" customHeight="1">
      <c r="A12" s="40"/>
      <c r="B12" s="75"/>
      <c r="C12" s="74"/>
      <c r="D12" s="57"/>
      <c r="E12" s="1205"/>
      <c r="F12" s="1205"/>
      <c r="G12" s="1205"/>
      <c r="H12" s="1205"/>
      <c r="I12" s="1205"/>
      <c r="J12" s="1205"/>
      <c r="K12" s="1205"/>
      <c r="L12" s="1205"/>
      <c r="M12" s="1205"/>
      <c r="N12" s="1205"/>
      <c r="O12" s="1205"/>
      <c r="P12" s="1205"/>
      <c r="Q12" s="1205"/>
      <c r="R12" s="1205"/>
      <c r="S12" s="1205"/>
      <c r="T12" s="1205"/>
      <c r="U12" s="1205"/>
      <c r="V12" s="1205"/>
      <c r="W12" s="1205"/>
      <c r="X12" s="1205"/>
      <c r="Y12" s="56"/>
    </row>
    <row r="13" spans="1:27" ht="38.25" customHeight="1">
      <c r="A13" s="40"/>
      <c r="B13" s="75"/>
      <c r="C13" s="74"/>
      <c r="D13" s="57"/>
      <c r="E13" s="1205"/>
      <c r="F13" s="1205"/>
      <c r="G13" s="1205"/>
      <c r="H13" s="1205"/>
      <c r="I13" s="1205"/>
      <c r="J13" s="1205"/>
      <c r="K13" s="1205"/>
      <c r="L13" s="1205"/>
      <c r="M13" s="1205"/>
      <c r="N13" s="1205"/>
      <c r="O13" s="1205"/>
      <c r="P13" s="1205"/>
      <c r="Q13" s="1205"/>
      <c r="R13" s="1205"/>
      <c r="S13" s="1205"/>
      <c r="T13" s="1205"/>
      <c r="U13" s="1205"/>
      <c r="V13" s="1205"/>
      <c r="W13" s="1205"/>
      <c r="X13" s="1205"/>
      <c r="Y13" s="70"/>
    </row>
    <row r="14" spans="1:27" ht="15" customHeight="1">
      <c r="A14" s="40"/>
      <c r="B14" s="75"/>
      <c r="C14" s="74"/>
      <c r="D14" s="57"/>
      <c r="E14" s="1205"/>
      <c r="F14" s="1205"/>
      <c r="G14" s="1205"/>
      <c r="H14" s="1205"/>
      <c r="I14" s="1205"/>
      <c r="J14" s="1205"/>
      <c r="K14" s="1205"/>
      <c r="L14" s="1205"/>
      <c r="M14" s="1205"/>
      <c r="N14" s="1205"/>
      <c r="O14" s="1205"/>
      <c r="P14" s="1205"/>
      <c r="Q14" s="1205"/>
      <c r="R14" s="1205"/>
      <c r="S14" s="1205"/>
      <c r="T14" s="1205"/>
      <c r="U14" s="1205"/>
      <c r="V14" s="1205"/>
      <c r="W14" s="1205"/>
      <c r="X14" s="1205"/>
      <c r="Y14" s="56"/>
    </row>
    <row r="15" spans="1:27" ht="15">
      <c r="A15" s="40"/>
      <c r="B15" s="75"/>
      <c r="C15" s="74"/>
      <c r="D15" s="57"/>
      <c r="E15" s="1205"/>
      <c r="F15" s="1205"/>
      <c r="G15" s="1205"/>
      <c r="H15" s="1205"/>
      <c r="I15" s="1205"/>
      <c r="J15" s="1205"/>
      <c r="K15" s="1205"/>
      <c r="L15" s="1205"/>
      <c r="M15" s="1205"/>
      <c r="N15" s="1205"/>
      <c r="O15" s="1205"/>
      <c r="P15" s="1205"/>
      <c r="Q15" s="1205"/>
      <c r="R15" s="1205"/>
      <c r="S15" s="1205"/>
      <c r="T15" s="1205"/>
      <c r="U15" s="1205"/>
      <c r="V15" s="1205"/>
      <c r="W15" s="1205"/>
      <c r="X15" s="1205"/>
      <c r="Y15" s="56"/>
    </row>
    <row r="16" spans="1:27" ht="15">
      <c r="A16" s="40"/>
      <c r="B16" s="75"/>
      <c r="C16" s="74"/>
      <c r="D16" s="57"/>
      <c r="E16" s="1205"/>
      <c r="F16" s="1205"/>
      <c r="G16" s="1205"/>
      <c r="H16" s="1205"/>
      <c r="I16" s="1205"/>
      <c r="J16" s="1205"/>
      <c r="K16" s="1205"/>
      <c r="L16" s="1205"/>
      <c r="M16" s="1205"/>
      <c r="N16" s="1205"/>
      <c r="O16" s="1205"/>
      <c r="P16" s="1205"/>
      <c r="Q16" s="1205"/>
      <c r="R16" s="1205"/>
      <c r="S16" s="1205"/>
      <c r="T16" s="1205"/>
      <c r="U16" s="1205"/>
      <c r="V16" s="1205"/>
      <c r="W16" s="1205"/>
      <c r="X16" s="1205"/>
      <c r="Y16" s="56"/>
    </row>
    <row r="17" spans="1:25" ht="15" customHeight="1">
      <c r="A17" s="40"/>
      <c r="B17" s="75"/>
      <c r="C17" s="74"/>
      <c r="D17" s="57"/>
      <c r="E17" s="1205"/>
      <c r="F17" s="1205"/>
      <c r="G17" s="1205"/>
      <c r="H17" s="1205"/>
      <c r="I17" s="1205"/>
      <c r="J17" s="1205"/>
      <c r="K17" s="1205"/>
      <c r="L17" s="1205"/>
      <c r="M17" s="1205"/>
      <c r="N17" s="1205"/>
      <c r="O17" s="1205"/>
      <c r="P17" s="1205"/>
      <c r="Q17" s="1205"/>
      <c r="R17" s="1205"/>
      <c r="S17" s="1205"/>
      <c r="T17" s="1205"/>
      <c r="U17" s="1205"/>
      <c r="V17" s="1205"/>
      <c r="W17" s="1205"/>
      <c r="X17" s="1205"/>
      <c r="Y17" s="56"/>
    </row>
    <row r="18" spans="1:25" ht="15">
      <c r="A18" s="40"/>
      <c r="B18" s="75"/>
      <c r="C18" s="74"/>
      <c r="D18" s="57"/>
      <c r="E18" s="1205"/>
      <c r="F18" s="1205"/>
      <c r="G18" s="1205"/>
      <c r="H18" s="1205"/>
      <c r="I18" s="1205"/>
      <c r="J18" s="1205"/>
      <c r="K18" s="1205"/>
      <c r="L18" s="1205"/>
      <c r="M18" s="1205"/>
      <c r="N18" s="1205"/>
      <c r="O18" s="1205"/>
      <c r="P18" s="1205"/>
      <c r="Q18" s="1205"/>
      <c r="R18" s="1205"/>
      <c r="S18" s="1205"/>
      <c r="T18" s="1205"/>
      <c r="U18" s="1205"/>
      <c r="V18" s="1205"/>
      <c r="W18" s="1205"/>
      <c r="X18" s="1205"/>
      <c r="Y18" s="56"/>
    </row>
    <row r="19" spans="1:25" ht="59.25" customHeight="1">
      <c r="A19" s="40"/>
      <c r="B19" s="75"/>
      <c r="C19" s="74"/>
      <c r="D19" s="63"/>
      <c r="E19" s="1205"/>
      <c r="F19" s="1205"/>
      <c r="G19" s="1205"/>
      <c r="H19" s="1205"/>
      <c r="I19" s="1205"/>
      <c r="J19" s="1205"/>
      <c r="K19" s="1205"/>
      <c r="L19" s="1205"/>
      <c r="M19" s="1205"/>
      <c r="N19" s="1205"/>
      <c r="O19" s="1205"/>
      <c r="P19" s="1205"/>
      <c r="Q19" s="1205"/>
      <c r="R19" s="1205"/>
      <c r="S19" s="1205"/>
      <c r="T19" s="1205"/>
      <c r="U19" s="1205"/>
      <c r="V19" s="1205"/>
      <c r="W19" s="1205"/>
      <c r="X19" s="120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1" t="s">
        <v>253</v>
      </c>
      <c r="G21" s="1212"/>
      <c r="H21" s="1212"/>
      <c r="I21" s="1212"/>
      <c r="J21" s="1212"/>
      <c r="K21" s="1212"/>
      <c r="L21" s="1212"/>
      <c r="M21" s="1212"/>
      <c r="N21" s="57"/>
      <c r="O21" s="68" t="s">
        <v>236</v>
      </c>
      <c r="P21" s="1213" t="s">
        <v>237</v>
      </c>
      <c r="Q21" s="1214"/>
      <c r="R21" s="1214"/>
      <c r="S21" s="1214"/>
      <c r="T21" s="1214"/>
      <c r="U21" s="1214"/>
      <c r="V21" s="1214"/>
      <c r="W21" s="1214"/>
      <c r="X21" s="1214"/>
      <c r="Y21" s="56"/>
    </row>
    <row r="22" spans="1:25" ht="14.25" hidden="1" customHeight="1">
      <c r="A22" s="40"/>
      <c r="B22" s="75"/>
      <c r="C22" s="74"/>
      <c r="D22" s="58"/>
      <c r="E22" s="89" t="s">
        <v>236</v>
      </c>
      <c r="F22" s="1211" t="s">
        <v>239</v>
      </c>
      <c r="G22" s="1212"/>
      <c r="H22" s="1212"/>
      <c r="I22" s="1212"/>
      <c r="J22" s="1212"/>
      <c r="K22" s="1212"/>
      <c r="L22" s="1212"/>
      <c r="M22" s="1212"/>
      <c r="N22" s="57"/>
      <c r="O22" s="71" t="s">
        <v>236</v>
      </c>
      <c r="P22" s="1213" t="s">
        <v>565</v>
      </c>
      <c r="Q22" s="1214"/>
      <c r="R22" s="1214"/>
      <c r="S22" s="1214"/>
      <c r="T22" s="1214"/>
      <c r="U22" s="1214"/>
      <c r="V22" s="1214"/>
      <c r="W22" s="1214"/>
      <c r="X22" s="1214"/>
      <c r="Y22" s="56"/>
    </row>
    <row r="23" spans="1:25" ht="27" hidden="1" customHeight="1">
      <c r="A23" s="40"/>
      <c r="B23" s="75"/>
      <c r="C23" s="74"/>
      <c r="D23" s="58"/>
      <c r="E23" s="57"/>
      <c r="F23" s="57"/>
      <c r="G23" s="57"/>
      <c r="H23" s="57"/>
      <c r="I23" s="57"/>
      <c r="J23" s="57"/>
      <c r="K23" s="57"/>
      <c r="L23" s="57"/>
      <c r="M23" s="57"/>
      <c r="N23" s="57"/>
      <c r="O23" s="57"/>
      <c r="P23" s="1206"/>
      <c r="Q23" s="1206"/>
      <c r="R23" s="1206"/>
      <c r="S23" s="1206"/>
      <c r="T23" s="1206"/>
      <c r="U23" s="1206"/>
      <c r="V23" s="1206"/>
      <c r="W23" s="120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0" t="s">
        <v>392</v>
      </c>
      <c r="F35" s="1210"/>
      <c r="G35" s="1210"/>
      <c r="H35" s="1210"/>
      <c r="I35" s="1210"/>
      <c r="J35" s="1210"/>
      <c r="K35" s="1210"/>
      <c r="L35" s="1210"/>
      <c r="M35" s="1210"/>
      <c r="N35" s="1210"/>
      <c r="O35" s="1210"/>
      <c r="P35" s="1210"/>
      <c r="Q35" s="1210"/>
      <c r="R35" s="1210"/>
      <c r="S35" s="1210"/>
      <c r="T35" s="1210"/>
      <c r="U35" s="1210"/>
      <c r="V35" s="1210"/>
      <c r="W35" s="1210"/>
      <c r="X35" s="1210"/>
      <c r="Y35" s="56"/>
    </row>
    <row r="36" spans="1:25" ht="38.25" hidden="1" customHeight="1">
      <c r="A36" s="40"/>
      <c r="B36" s="75"/>
      <c r="C36" s="74"/>
      <c r="D36" s="58"/>
      <c r="E36" s="1210"/>
      <c r="F36" s="1210"/>
      <c r="G36" s="1210"/>
      <c r="H36" s="1210"/>
      <c r="I36" s="1210"/>
      <c r="J36" s="1210"/>
      <c r="K36" s="1210"/>
      <c r="L36" s="1210"/>
      <c r="M36" s="1210"/>
      <c r="N36" s="1210"/>
      <c r="O36" s="1210"/>
      <c r="P36" s="1210"/>
      <c r="Q36" s="1210"/>
      <c r="R36" s="1210"/>
      <c r="S36" s="1210"/>
      <c r="T36" s="1210"/>
      <c r="U36" s="1210"/>
      <c r="V36" s="1210"/>
      <c r="W36" s="1210"/>
      <c r="X36" s="1210"/>
      <c r="Y36" s="56"/>
    </row>
    <row r="37" spans="1:25" ht="9.75" hidden="1" customHeight="1">
      <c r="A37" s="40"/>
      <c r="B37" s="75"/>
      <c r="C37" s="74"/>
      <c r="D37" s="58"/>
      <c r="E37" s="1210"/>
      <c r="F37" s="1210"/>
      <c r="G37" s="1210"/>
      <c r="H37" s="1210"/>
      <c r="I37" s="1210"/>
      <c r="J37" s="1210"/>
      <c r="K37" s="1210"/>
      <c r="L37" s="1210"/>
      <c r="M37" s="1210"/>
      <c r="N37" s="1210"/>
      <c r="O37" s="1210"/>
      <c r="P37" s="1210"/>
      <c r="Q37" s="1210"/>
      <c r="R37" s="1210"/>
      <c r="S37" s="1210"/>
      <c r="T37" s="1210"/>
      <c r="U37" s="1210"/>
      <c r="V37" s="1210"/>
      <c r="W37" s="1210"/>
      <c r="X37" s="1210"/>
      <c r="Y37" s="56"/>
    </row>
    <row r="38" spans="1:25" ht="51" hidden="1" customHeight="1">
      <c r="A38" s="40"/>
      <c r="B38" s="75"/>
      <c r="C38" s="74"/>
      <c r="D38" s="58"/>
      <c r="E38" s="1210"/>
      <c r="F38" s="1210"/>
      <c r="G38" s="1210"/>
      <c r="H38" s="1210"/>
      <c r="I38" s="1210"/>
      <c r="J38" s="1210"/>
      <c r="K38" s="1210"/>
      <c r="L38" s="1210"/>
      <c r="M38" s="1210"/>
      <c r="N38" s="1210"/>
      <c r="O38" s="1210"/>
      <c r="P38" s="1210"/>
      <c r="Q38" s="1210"/>
      <c r="R38" s="1210"/>
      <c r="S38" s="1210"/>
      <c r="T38" s="1210"/>
      <c r="U38" s="1210"/>
      <c r="V38" s="1210"/>
      <c r="W38" s="1210"/>
      <c r="X38" s="1210"/>
      <c r="Y38" s="56"/>
    </row>
    <row r="39" spans="1:25" ht="15" hidden="1" customHeight="1">
      <c r="A39" s="40"/>
      <c r="B39" s="75"/>
      <c r="C39" s="74"/>
      <c r="D39" s="58"/>
      <c r="E39" s="1210"/>
      <c r="F39" s="1210"/>
      <c r="G39" s="1210"/>
      <c r="H39" s="1210"/>
      <c r="I39" s="1210"/>
      <c r="J39" s="1210"/>
      <c r="K39" s="1210"/>
      <c r="L39" s="1210"/>
      <c r="M39" s="1210"/>
      <c r="N39" s="1210"/>
      <c r="O39" s="1210"/>
      <c r="P39" s="1210"/>
      <c r="Q39" s="1210"/>
      <c r="R39" s="1210"/>
      <c r="S39" s="1210"/>
      <c r="T39" s="1210"/>
      <c r="U39" s="1210"/>
      <c r="V39" s="1210"/>
      <c r="W39" s="1210"/>
      <c r="X39" s="1210"/>
      <c r="Y39" s="56"/>
    </row>
    <row r="40" spans="1:25" ht="12" hidden="1" customHeight="1">
      <c r="A40" s="40"/>
      <c r="B40" s="75"/>
      <c r="C40" s="74"/>
      <c r="D40" s="58"/>
      <c r="E40" s="1215"/>
      <c r="F40" s="1216"/>
      <c r="G40" s="1216"/>
      <c r="H40" s="1216"/>
      <c r="I40" s="1216"/>
      <c r="J40" s="1216"/>
      <c r="K40" s="1216"/>
      <c r="L40" s="1216"/>
      <c r="M40" s="1216"/>
      <c r="N40" s="1216"/>
      <c r="O40" s="1216"/>
      <c r="P40" s="1216"/>
      <c r="Q40" s="1216"/>
      <c r="R40" s="1216"/>
      <c r="S40" s="1216"/>
      <c r="T40" s="1216"/>
      <c r="U40" s="1216"/>
      <c r="V40" s="1216"/>
      <c r="W40" s="1216"/>
      <c r="X40" s="1216"/>
      <c r="Y40" s="56"/>
    </row>
    <row r="41" spans="1:25" ht="38.25" hidden="1" customHeight="1">
      <c r="A41" s="40"/>
      <c r="B41" s="75"/>
      <c r="C41" s="74"/>
      <c r="D41" s="58"/>
      <c r="E41" s="1210"/>
      <c r="F41" s="1210"/>
      <c r="G41" s="1210"/>
      <c r="H41" s="1210"/>
      <c r="I41" s="1210"/>
      <c r="J41" s="1210"/>
      <c r="K41" s="1210"/>
      <c r="L41" s="1210"/>
      <c r="M41" s="1210"/>
      <c r="N41" s="1210"/>
      <c r="O41" s="1210"/>
      <c r="P41" s="1210"/>
      <c r="Q41" s="1210"/>
      <c r="R41" s="1210"/>
      <c r="S41" s="1210"/>
      <c r="T41" s="1210"/>
      <c r="U41" s="1210"/>
      <c r="V41" s="1210"/>
      <c r="W41" s="1210"/>
      <c r="X41" s="1210"/>
      <c r="Y41" s="56"/>
    </row>
    <row r="42" spans="1:25" ht="15" hidden="1">
      <c r="A42" s="40"/>
      <c r="B42" s="75"/>
      <c r="C42" s="74"/>
      <c r="D42" s="58"/>
      <c r="E42" s="1210"/>
      <c r="F42" s="1210"/>
      <c r="G42" s="1210"/>
      <c r="H42" s="1210"/>
      <c r="I42" s="1210"/>
      <c r="J42" s="1210"/>
      <c r="K42" s="1210"/>
      <c r="L42" s="1210"/>
      <c r="M42" s="1210"/>
      <c r="N42" s="1210"/>
      <c r="O42" s="1210"/>
      <c r="P42" s="1210"/>
      <c r="Q42" s="1210"/>
      <c r="R42" s="1210"/>
      <c r="S42" s="1210"/>
      <c r="T42" s="1210"/>
      <c r="U42" s="1210"/>
      <c r="V42" s="1210"/>
      <c r="W42" s="1210"/>
      <c r="X42" s="1210"/>
      <c r="Y42" s="56"/>
    </row>
    <row r="43" spans="1:25" ht="15" hidden="1">
      <c r="A43" s="40"/>
      <c r="B43" s="75"/>
      <c r="C43" s="74"/>
      <c r="D43" s="58"/>
      <c r="E43" s="1210"/>
      <c r="F43" s="1210"/>
      <c r="G43" s="1210"/>
      <c r="H43" s="1210"/>
      <c r="I43" s="1210"/>
      <c r="J43" s="1210"/>
      <c r="K43" s="1210"/>
      <c r="L43" s="1210"/>
      <c r="M43" s="1210"/>
      <c r="N43" s="1210"/>
      <c r="O43" s="1210"/>
      <c r="P43" s="1210"/>
      <c r="Q43" s="1210"/>
      <c r="R43" s="1210"/>
      <c r="S43" s="1210"/>
      <c r="T43" s="1210"/>
      <c r="U43" s="1210"/>
      <c r="V43" s="1210"/>
      <c r="W43" s="1210"/>
      <c r="X43" s="1210"/>
      <c r="Y43" s="56"/>
    </row>
    <row r="44" spans="1:25" ht="33.75" hidden="1" customHeight="1">
      <c r="A44" s="40"/>
      <c r="B44" s="75"/>
      <c r="C44" s="74"/>
      <c r="D44" s="63"/>
      <c r="E44" s="1210"/>
      <c r="F44" s="1210"/>
      <c r="G44" s="1210"/>
      <c r="H44" s="1210"/>
      <c r="I44" s="1210"/>
      <c r="J44" s="1210"/>
      <c r="K44" s="1210"/>
      <c r="L44" s="1210"/>
      <c r="M44" s="1210"/>
      <c r="N44" s="1210"/>
      <c r="O44" s="1210"/>
      <c r="P44" s="1210"/>
      <c r="Q44" s="1210"/>
      <c r="R44" s="1210"/>
      <c r="S44" s="1210"/>
      <c r="T44" s="1210"/>
      <c r="U44" s="1210"/>
      <c r="V44" s="1210"/>
      <c r="W44" s="1210"/>
      <c r="X44" s="1210"/>
      <c r="Y44" s="56"/>
    </row>
    <row r="45" spans="1:25" ht="15" hidden="1">
      <c r="A45" s="40"/>
      <c r="B45" s="75"/>
      <c r="C45" s="74"/>
      <c r="D45" s="63"/>
      <c r="E45" s="1210"/>
      <c r="F45" s="1210"/>
      <c r="G45" s="1210"/>
      <c r="H45" s="1210"/>
      <c r="I45" s="1210"/>
      <c r="J45" s="1210"/>
      <c r="K45" s="1210"/>
      <c r="L45" s="1210"/>
      <c r="M45" s="1210"/>
      <c r="N45" s="1210"/>
      <c r="O45" s="1210"/>
      <c r="P45" s="1210"/>
      <c r="Q45" s="1210"/>
      <c r="R45" s="1210"/>
      <c r="S45" s="1210"/>
      <c r="T45" s="1210"/>
      <c r="U45" s="1210"/>
      <c r="V45" s="1210"/>
      <c r="W45" s="1210"/>
      <c r="X45" s="1210"/>
      <c r="Y45" s="56"/>
    </row>
    <row r="46" spans="1:25" ht="24" hidden="1" customHeight="1">
      <c r="A46" s="40"/>
      <c r="B46" s="75"/>
      <c r="C46" s="74"/>
      <c r="D46" s="58"/>
      <c r="E46" s="1221" t="s">
        <v>235</v>
      </c>
      <c r="F46" s="1221"/>
      <c r="G46" s="1221"/>
      <c r="H46" s="1221"/>
      <c r="I46" s="1221"/>
      <c r="J46" s="1221"/>
      <c r="K46" s="1221"/>
      <c r="L46" s="1221"/>
      <c r="M46" s="1221"/>
      <c r="N46" s="1221"/>
      <c r="O46" s="1221"/>
      <c r="P46" s="1221"/>
      <c r="Q46" s="1221"/>
      <c r="R46" s="1221"/>
      <c r="S46" s="1221"/>
      <c r="T46" s="1221"/>
      <c r="U46" s="1221"/>
      <c r="V46" s="1221"/>
      <c r="W46" s="1221"/>
      <c r="X46" s="1221"/>
      <c r="Y46" s="56"/>
    </row>
    <row r="47" spans="1:25" ht="37.5" hidden="1" customHeight="1">
      <c r="A47" s="40"/>
      <c r="B47" s="75"/>
      <c r="C47" s="74"/>
      <c r="D47" s="58"/>
      <c r="E47" s="1221"/>
      <c r="F47" s="1221"/>
      <c r="G47" s="1221"/>
      <c r="H47" s="1221"/>
      <c r="I47" s="1221"/>
      <c r="J47" s="1221"/>
      <c r="K47" s="1221"/>
      <c r="L47" s="1221"/>
      <c r="M47" s="1221"/>
      <c r="N47" s="1221"/>
      <c r="O47" s="1221"/>
      <c r="P47" s="1221"/>
      <c r="Q47" s="1221"/>
      <c r="R47" s="1221"/>
      <c r="S47" s="1221"/>
      <c r="T47" s="1221"/>
      <c r="U47" s="1221"/>
      <c r="V47" s="1221"/>
      <c r="W47" s="1221"/>
      <c r="X47" s="1221"/>
      <c r="Y47" s="56"/>
    </row>
    <row r="48" spans="1:25" ht="24" hidden="1" customHeight="1">
      <c r="A48" s="40"/>
      <c r="B48" s="75"/>
      <c r="C48" s="74"/>
      <c r="D48" s="58"/>
      <c r="E48" s="1221"/>
      <c r="F48" s="1221"/>
      <c r="G48" s="1221"/>
      <c r="H48" s="1221"/>
      <c r="I48" s="1221"/>
      <c r="J48" s="1221"/>
      <c r="K48" s="1221"/>
      <c r="L48" s="1221"/>
      <c r="M48" s="1221"/>
      <c r="N48" s="1221"/>
      <c r="O48" s="1221"/>
      <c r="P48" s="1221"/>
      <c r="Q48" s="1221"/>
      <c r="R48" s="1221"/>
      <c r="S48" s="1221"/>
      <c r="T48" s="1221"/>
      <c r="U48" s="1221"/>
      <c r="V48" s="1221"/>
      <c r="W48" s="1221"/>
      <c r="X48" s="1221"/>
      <c r="Y48" s="56"/>
    </row>
    <row r="49" spans="1:25" ht="51" hidden="1" customHeight="1">
      <c r="A49" s="40"/>
      <c r="B49" s="75"/>
      <c r="C49" s="74"/>
      <c r="D49" s="58"/>
      <c r="E49" s="1221"/>
      <c r="F49" s="1221"/>
      <c r="G49" s="1221"/>
      <c r="H49" s="1221"/>
      <c r="I49" s="1221"/>
      <c r="J49" s="1221"/>
      <c r="K49" s="1221"/>
      <c r="L49" s="1221"/>
      <c r="M49" s="1221"/>
      <c r="N49" s="1221"/>
      <c r="O49" s="1221"/>
      <c r="P49" s="1221"/>
      <c r="Q49" s="1221"/>
      <c r="R49" s="1221"/>
      <c r="S49" s="1221"/>
      <c r="T49" s="1221"/>
      <c r="U49" s="1221"/>
      <c r="V49" s="1221"/>
      <c r="W49" s="1221"/>
      <c r="X49" s="1221"/>
      <c r="Y49" s="56"/>
    </row>
    <row r="50" spans="1:25" ht="15" hidden="1">
      <c r="A50" s="40"/>
      <c r="B50" s="75"/>
      <c r="C50" s="74"/>
      <c r="D50" s="58"/>
      <c r="E50" s="1221"/>
      <c r="F50" s="1221"/>
      <c r="G50" s="1221"/>
      <c r="H50" s="1221"/>
      <c r="I50" s="1221"/>
      <c r="J50" s="1221"/>
      <c r="K50" s="1221"/>
      <c r="L50" s="1221"/>
      <c r="M50" s="1221"/>
      <c r="N50" s="1221"/>
      <c r="O50" s="1221"/>
      <c r="P50" s="1221"/>
      <c r="Q50" s="1221"/>
      <c r="R50" s="1221"/>
      <c r="S50" s="1221"/>
      <c r="T50" s="1221"/>
      <c r="U50" s="1221"/>
      <c r="V50" s="1221"/>
      <c r="W50" s="1221"/>
      <c r="X50" s="1221"/>
      <c r="Y50" s="56"/>
    </row>
    <row r="51" spans="1:25" ht="15" hidden="1">
      <c r="A51" s="40"/>
      <c r="B51" s="75"/>
      <c r="C51" s="74"/>
      <c r="D51" s="58"/>
      <c r="E51" s="1221"/>
      <c r="F51" s="1221"/>
      <c r="G51" s="1221"/>
      <c r="H51" s="1221"/>
      <c r="I51" s="1221"/>
      <c r="J51" s="1221"/>
      <c r="K51" s="1221"/>
      <c r="L51" s="1221"/>
      <c r="M51" s="1221"/>
      <c r="N51" s="1221"/>
      <c r="O51" s="1221"/>
      <c r="P51" s="1221"/>
      <c r="Q51" s="1221"/>
      <c r="R51" s="1221"/>
      <c r="S51" s="1221"/>
      <c r="T51" s="1221"/>
      <c r="U51" s="1221"/>
      <c r="V51" s="1221"/>
      <c r="W51" s="1221"/>
      <c r="X51" s="1221"/>
      <c r="Y51" s="56"/>
    </row>
    <row r="52" spans="1:25" ht="15" hidden="1">
      <c r="A52" s="40"/>
      <c r="B52" s="75"/>
      <c r="C52" s="74"/>
      <c r="D52" s="58"/>
      <c r="E52" s="1221"/>
      <c r="F52" s="1221"/>
      <c r="G52" s="1221"/>
      <c r="H52" s="1221"/>
      <c r="I52" s="1221"/>
      <c r="J52" s="1221"/>
      <c r="K52" s="1221"/>
      <c r="L52" s="1221"/>
      <c r="M52" s="1221"/>
      <c r="N52" s="1221"/>
      <c r="O52" s="1221"/>
      <c r="P52" s="1221"/>
      <c r="Q52" s="1221"/>
      <c r="R52" s="1221"/>
      <c r="S52" s="1221"/>
      <c r="T52" s="1221"/>
      <c r="U52" s="1221"/>
      <c r="V52" s="1221"/>
      <c r="W52" s="1221"/>
      <c r="X52" s="1221"/>
      <c r="Y52" s="56"/>
    </row>
    <row r="53" spans="1:25" ht="15" hidden="1">
      <c r="A53" s="40"/>
      <c r="B53" s="75"/>
      <c r="C53" s="74"/>
      <c r="D53" s="58"/>
      <c r="E53" s="1221"/>
      <c r="F53" s="1221"/>
      <c r="G53" s="1221"/>
      <c r="H53" s="1221"/>
      <c r="I53" s="1221"/>
      <c r="J53" s="1221"/>
      <c r="K53" s="1221"/>
      <c r="L53" s="1221"/>
      <c r="M53" s="1221"/>
      <c r="N53" s="1221"/>
      <c r="O53" s="1221"/>
      <c r="P53" s="1221"/>
      <c r="Q53" s="1221"/>
      <c r="R53" s="1221"/>
      <c r="S53" s="1221"/>
      <c r="T53" s="1221"/>
      <c r="U53" s="1221"/>
      <c r="V53" s="1221"/>
      <c r="W53" s="1221"/>
      <c r="X53" s="1221"/>
      <c r="Y53" s="56"/>
    </row>
    <row r="54" spans="1:25" ht="15" hidden="1">
      <c r="A54" s="40"/>
      <c r="B54" s="75"/>
      <c r="C54" s="74"/>
      <c r="D54" s="58"/>
      <c r="E54" s="1221"/>
      <c r="F54" s="1221"/>
      <c r="G54" s="1221"/>
      <c r="H54" s="1221"/>
      <c r="I54" s="1221"/>
      <c r="J54" s="1221"/>
      <c r="K54" s="1221"/>
      <c r="L54" s="1221"/>
      <c r="M54" s="1221"/>
      <c r="N54" s="1221"/>
      <c r="O54" s="1221"/>
      <c r="P54" s="1221"/>
      <c r="Q54" s="1221"/>
      <c r="R54" s="1221"/>
      <c r="S54" s="1221"/>
      <c r="T54" s="1221"/>
      <c r="U54" s="1221"/>
      <c r="V54" s="1221"/>
      <c r="W54" s="1221"/>
      <c r="X54" s="1221"/>
      <c r="Y54" s="56"/>
    </row>
    <row r="55" spans="1:25" ht="15" hidden="1">
      <c r="A55" s="40"/>
      <c r="B55" s="75"/>
      <c r="C55" s="74"/>
      <c r="D55" s="58"/>
      <c r="E55" s="1221"/>
      <c r="F55" s="1221"/>
      <c r="G55" s="1221"/>
      <c r="H55" s="1221"/>
      <c r="I55" s="1221"/>
      <c r="J55" s="1221"/>
      <c r="K55" s="1221"/>
      <c r="L55" s="1221"/>
      <c r="M55" s="1221"/>
      <c r="N55" s="1221"/>
      <c r="O55" s="1221"/>
      <c r="P55" s="1221"/>
      <c r="Q55" s="1221"/>
      <c r="R55" s="1221"/>
      <c r="S55" s="1221"/>
      <c r="T55" s="1221"/>
      <c r="U55" s="1221"/>
      <c r="V55" s="1221"/>
      <c r="W55" s="1221"/>
      <c r="X55" s="1221"/>
      <c r="Y55" s="56"/>
    </row>
    <row r="56" spans="1:25" ht="25.5" hidden="1" customHeight="1">
      <c r="A56" s="40"/>
      <c r="B56" s="75"/>
      <c r="C56" s="74"/>
      <c r="D56" s="63"/>
      <c r="E56" s="1221"/>
      <c r="F56" s="1221"/>
      <c r="G56" s="1221"/>
      <c r="H56" s="1221"/>
      <c r="I56" s="1221"/>
      <c r="J56" s="1221"/>
      <c r="K56" s="1221"/>
      <c r="L56" s="1221"/>
      <c r="M56" s="1221"/>
      <c r="N56" s="1221"/>
      <c r="O56" s="1221"/>
      <c r="P56" s="1221"/>
      <c r="Q56" s="1221"/>
      <c r="R56" s="1221"/>
      <c r="S56" s="1221"/>
      <c r="T56" s="1221"/>
      <c r="U56" s="1221"/>
      <c r="V56" s="1221"/>
      <c r="W56" s="1221"/>
      <c r="X56" s="1221"/>
      <c r="Y56" s="56"/>
    </row>
    <row r="57" spans="1:25" ht="15" hidden="1">
      <c r="A57" s="40"/>
      <c r="B57" s="75"/>
      <c r="C57" s="74"/>
      <c r="D57" s="63"/>
      <c r="E57" s="1221"/>
      <c r="F57" s="1221"/>
      <c r="G57" s="1221"/>
      <c r="H57" s="1221"/>
      <c r="I57" s="1221"/>
      <c r="J57" s="1221"/>
      <c r="K57" s="1221"/>
      <c r="L57" s="1221"/>
      <c r="M57" s="1221"/>
      <c r="N57" s="1221"/>
      <c r="O57" s="1221"/>
      <c r="P57" s="1221"/>
      <c r="Q57" s="1221"/>
      <c r="R57" s="1221"/>
      <c r="S57" s="1221"/>
      <c r="T57" s="1221"/>
      <c r="U57" s="1221"/>
      <c r="V57" s="1221"/>
      <c r="W57" s="1221"/>
      <c r="X57" s="1221"/>
      <c r="Y57" s="56"/>
    </row>
    <row r="58" spans="1:25" ht="15" hidden="1" customHeight="1">
      <c r="A58" s="40"/>
      <c r="B58" s="75"/>
      <c r="C58" s="74"/>
      <c r="D58" s="58"/>
      <c r="E58" s="1207" t="s">
        <v>393</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22"/>
      <c r="F59" s="1222"/>
      <c r="G59" s="1222"/>
      <c r="H59" s="1215"/>
      <c r="I59" s="1216"/>
      <c r="J59" s="1216"/>
      <c r="K59" s="1216"/>
      <c r="L59" s="1216"/>
      <c r="M59" s="1216"/>
      <c r="N59" s="1216"/>
      <c r="O59" s="1216"/>
      <c r="P59" s="1216"/>
      <c r="Q59" s="1216"/>
      <c r="R59" s="1216"/>
      <c r="S59" s="1216"/>
      <c r="T59" s="1216"/>
      <c r="U59" s="1216"/>
      <c r="V59" s="1216"/>
      <c r="W59" s="1216"/>
      <c r="X59" s="1216"/>
      <c r="Y59" s="56"/>
    </row>
    <row r="60" spans="1:25" ht="15" hidden="1" customHeight="1">
      <c r="A60" s="40"/>
      <c r="B60" s="75"/>
      <c r="C60" s="74"/>
      <c r="D60" s="58"/>
      <c r="E60" s="1218"/>
      <c r="F60" s="1218"/>
      <c r="G60" s="1218"/>
      <c r="H60" s="1220"/>
      <c r="I60" s="1220"/>
      <c r="J60" s="1220"/>
      <c r="K60" s="1220"/>
      <c r="L60" s="1220"/>
      <c r="M60" s="1220"/>
      <c r="N60" s="1220"/>
      <c r="O60" s="1220"/>
      <c r="P60" s="1220"/>
      <c r="Q60" s="1220"/>
      <c r="R60" s="1220"/>
      <c r="S60" s="1220"/>
      <c r="T60" s="1220"/>
      <c r="U60" s="1220"/>
      <c r="V60" s="1220"/>
      <c r="W60" s="1220"/>
      <c r="X60" s="1220"/>
      <c r="Y60" s="56"/>
    </row>
    <row r="61" spans="1:25" ht="15" hidden="1">
      <c r="A61" s="40"/>
      <c r="B61" s="75"/>
      <c r="C61" s="74"/>
      <c r="D61" s="58"/>
      <c r="E61" s="67"/>
      <c r="F61" s="65"/>
      <c r="G61" s="66"/>
      <c r="H61" s="1220"/>
      <c r="I61" s="1220"/>
      <c r="J61" s="1220"/>
      <c r="K61" s="1220"/>
      <c r="L61" s="1220"/>
      <c r="M61" s="1220"/>
      <c r="N61" s="1220"/>
      <c r="O61" s="1220"/>
      <c r="P61" s="1220"/>
      <c r="Q61" s="1220"/>
      <c r="R61" s="1220"/>
      <c r="S61" s="1220"/>
      <c r="T61" s="1220"/>
      <c r="U61" s="1220"/>
      <c r="V61" s="1220"/>
      <c r="W61" s="1220"/>
      <c r="X61" s="1220"/>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394</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564</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393</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18"/>
      <c r="F82" s="1218"/>
      <c r="G82" s="1218"/>
      <c r="H82" s="1215"/>
      <c r="I82" s="1216"/>
      <c r="J82" s="1216"/>
      <c r="K82" s="1216"/>
      <c r="L82" s="1216"/>
      <c r="M82" s="1216"/>
      <c r="N82" s="1216"/>
      <c r="O82" s="1216"/>
      <c r="P82" s="1216"/>
      <c r="Q82" s="1216"/>
      <c r="R82" s="1216"/>
      <c r="S82" s="1216"/>
      <c r="T82" s="1216"/>
      <c r="U82" s="1216"/>
      <c r="V82" s="1216"/>
      <c r="W82" s="1216"/>
      <c r="X82" s="1216"/>
      <c r="Y82" s="56"/>
    </row>
    <row r="83" spans="1:25" ht="15" hidden="1" customHeight="1">
      <c r="A83" s="40"/>
      <c r="B83" s="75"/>
      <c r="C83" s="74"/>
      <c r="D83" s="58"/>
      <c r="Y83" s="56"/>
    </row>
    <row r="84" spans="1:25" ht="15" hidden="1" customHeight="1">
      <c r="A84" s="40"/>
      <c r="B84" s="75"/>
      <c r="C84" s="74"/>
      <c r="D84" s="58"/>
      <c r="E84" s="67"/>
      <c r="F84" s="65"/>
      <c r="G84" s="66"/>
      <c r="H84" s="1220"/>
      <c r="I84" s="1220"/>
      <c r="J84" s="1220"/>
      <c r="K84" s="1220"/>
      <c r="L84" s="1220"/>
      <c r="M84" s="1220"/>
      <c r="N84" s="1220"/>
      <c r="O84" s="1220"/>
      <c r="P84" s="1220"/>
      <c r="Q84" s="1220"/>
      <c r="R84" s="1220"/>
      <c r="S84" s="1220"/>
      <c r="T84" s="1220"/>
      <c r="U84" s="1220"/>
      <c r="V84" s="1220"/>
      <c r="W84" s="1220"/>
      <c r="X84" s="1220"/>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9" t="s">
        <v>234</v>
      </c>
      <c r="F98" s="1219"/>
      <c r="G98" s="1219"/>
      <c r="H98" s="1219"/>
      <c r="I98" s="1219"/>
      <c r="J98" s="1219"/>
      <c r="K98" s="1219"/>
      <c r="L98" s="1219"/>
      <c r="M98" s="1219"/>
      <c r="N98" s="1219"/>
      <c r="O98" s="1219"/>
      <c r="P98" s="1219"/>
      <c r="Q98" s="1219"/>
      <c r="R98" s="1219"/>
      <c r="S98" s="1219"/>
      <c r="T98" s="1219"/>
      <c r="U98" s="1219"/>
      <c r="V98" s="1219"/>
      <c r="W98" s="1219"/>
      <c r="X98" s="1219"/>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7" t="s">
        <v>233</v>
      </c>
      <c r="G100" s="1217"/>
      <c r="H100" s="1217"/>
      <c r="I100" s="1217"/>
      <c r="J100" s="1217"/>
      <c r="K100" s="1217"/>
      <c r="L100" s="1217"/>
      <c r="M100" s="1217"/>
      <c r="N100" s="1217"/>
      <c r="O100" s="1217"/>
      <c r="P100" s="1217"/>
      <c r="Q100" s="1217"/>
      <c r="R100" s="1217"/>
      <c r="S100" s="1217"/>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7" t="s">
        <v>232</v>
      </c>
      <c r="G102" s="1217"/>
      <c r="H102" s="1217"/>
      <c r="I102" s="1217"/>
      <c r="J102" s="1217"/>
      <c r="K102" s="1217"/>
      <c r="L102" s="1217"/>
      <c r="M102" s="1217"/>
      <c r="N102" s="1217"/>
      <c r="O102" s="1217"/>
      <c r="P102" s="1217"/>
      <c r="Q102" s="1217"/>
      <c r="R102" s="1217"/>
      <c r="S102" s="1217"/>
      <c r="T102" s="1217"/>
      <c r="U102" s="1217"/>
      <c r="V102" s="1217"/>
      <c r="W102" s="1217"/>
      <c r="X102" s="1217"/>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11" t="s">
        <v>732</v>
      </c>
      <c r="M5" s="1311"/>
      <c r="N5" s="1311"/>
      <c r="O5" s="1311"/>
      <c r="P5" s="1311"/>
      <c r="Q5" s="1311"/>
      <c r="R5" s="1311"/>
      <c r="S5" s="1311"/>
      <c r="T5" s="1311"/>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28.04.2022</v>
      </c>
      <c r="P8" s="1288"/>
      <c r="Q8" s="1288"/>
      <c r="R8" s="1288"/>
      <c r="S8" s="1288"/>
      <c r="T8" s="1288"/>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1-04-515</v>
      </c>
      <c r="P9" s="1288"/>
      <c r="Q9" s="1288"/>
      <c r="R9" s="1288"/>
      <c r="S9" s="1288"/>
      <c r="T9" s="1288"/>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5" s="539" customFormat="1" ht="11.25" hidden="1" customHeight="1">
      <c r="A11" s="559"/>
      <c r="B11" s="559"/>
      <c r="C11" s="559"/>
      <c r="D11" s="559"/>
      <c r="E11" s="559"/>
      <c r="F11" s="559"/>
      <c r="G11" s="559"/>
      <c r="H11" s="559"/>
      <c r="L11" s="1312"/>
      <c r="M11" s="1312"/>
      <c r="N11" s="536"/>
      <c r="O11" s="1330"/>
      <c r="P11" s="1330"/>
      <c r="Q11" s="1330"/>
      <c r="R11" s="1330"/>
      <c r="S11" s="1330"/>
      <c r="T11" s="1330"/>
      <c r="U11" s="557" t="s">
        <v>371</v>
      </c>
      <c r="X11" s="559"/>
      <c r="Y11" s="559"/>
      <c r="Z11" s="559"/>
      <c r="AA11" s="559"/>
      <c r="AB11" s="559"/>
      <c r="AC11" s="559"/>
      <c r="AD11" s="559"/>
      <c r="AE11" s="559"/>
      <c r="AF11" s="559"/>
      <c r="AG11" s="559"/>
      <c r="AH11" s="559"/>
      <c r="AI11" s="559"/>
    </row>
    <row r="12" spans="1:35">
      <c r="J12" s="499"/>
      <c r="K12" s="499"/>
      <c r="L12" s="494"/>
      <c r="M12" s="494"/>
      <c r="N12" s="494"/>
      <c r="O12" s="1331"/>
      <c r="P12" s="1331"/>
      <c r="Q12" s="1331"/>
      <c r="R12" s="1331"/>
      <c r="S12" s="1331"/>
      <c r="T12" s="1331"/>
      <c r="U12" s="1331"/>
    </row>
    <row r="13" spans="1:35" ht="14.25" customHeight="1">
      <c r="J13" s="499"/>
      <c r="K13" s="499"/>
      <c r="L13" s="1230" t="s">
        <v>445</v>
      </c>
      <c r="M13" s="1230"/>
      <c r="N13" s="1230"/>
      <c r="O13" s="1230"/>
      <c r="P13" s="1230"/>
      <c r="Q13" s="1230"/>
      <c r="R13" s="1230"/>
      <c r="S13" s="1230"/>
      <c r="T13" s="1230"/>
      <c r="U13" s="1230"/>
      <c r="V13" s="1230"/>
      <c r="W13" s="1230" t="s">
        <v>446</v>
      </c>
    </row>
    <row r="14" spans="1:35" ht="14.25" customHeight="1">
      <c r="J14" s="499"/>
      <c r="K14" s="499"/>
      <c r="L14" s="1295" t="s">
        <v>91</v>
      </c>
      <c r="M14" s="1295" t="s">
        <v>602</v>
      </c>
      <c r="N14" s="491"/>
      <c r="O14" s="1296" t="s">
        <v>604</v>
      </c>
      <c r="P14" s="1297"/>
      <c r="Q14" s="1297"/>
      <c r="R14" s="1297"/>
      <c r="S14" s="1297"/>
      <c r="T14" s="1298"/>
      <c r="U14" s="1306" t="s">
        <v>339</v>
      </c>
      <c r="V14" s="1292" t="s">
        <v>274</v>
      </c>
      <c r="W14" s="1230"/>
    </row>
    <row r="15" spans="1:35" ht="14.25" customHeight="1">
      <c r="J15" s="499"/>
      <c r="K15" s="499"/>
      <c r="L15" s="1295"/>
      <c r="M15" s="1295"/>
      <c r="N15" s="491"/>
      <c r="O15" s="1301" t="s">
        <v>590</v>
      </c>
      <c r="P15" s="1299"/>
      <c r="Q15" s="1300"/>
      <c r="R15" s="1304" t="s">
        <v>615</v>
      </c>
      <c r="S15" s="1304"/>
      <c r="T15" s="1305"/>
      <c r="U15" s="1307"/>
      <c r="V15" s="1293"/>
      <c r="W15" s="1230"/>
    </row>
    <row r="16" spans="1:35" ht="30" customHeight="1">
      <c r="J16" s="499"/>
      <c r="K16" s="499"/>
      <c r="L16" s="1295"/>
      <c r="M16" s="1295"/>
      <c r="N16" s="490"/>
      <c r="O16" s="1302"/>
      <c r="P16" s="505"/>
      <c r="Q16" s="505"/>
      <c r="R16" s="506" t="s">
        <v>273</v>
      </c>
      <c r="S16" s="1290" t="s">
        <v>272</v>
      </c>
      <c r="T16" s="1291"/>
      <c r="U16" s="1308"/>
      <c r="V16" s="1294"/>
      <c r="W16" s="1230"/>
    </row>
    <row r="17" spans="1:36">
      <c r="J17" s="499"/>
      <c r="K17" s="538">
        <v>1</v>
      </c>
      <c r="L17" s="616" t="s">
        <v>92</v>
      </c>
      <c r="M17" s="616" t="s">
        <v>48</v>
      </c>
      <c r="N17" s="636" t="s">
        <v>48</v>
      </c>
      <c r="O17" s="617">
        <f ca="1">OFFSET(O17,0,-1)+1</f>
        <v>3</v>
      </c>
      <c r="P17" s="618">
        <f ca="1">OFFSET(P17,0,-1)</f>
        <v>3</v>
      </c>
      <c r="Q17" s="618">
        <f ca="1">OFFSET(Q17,0,-1)</f>
        <v>3</v>
      </c>
      <c r="R17" s="617">
        <f ca="1">OFFSET(R17,0,-1)+1</f>
        <v>4</v>
      </c>
      <c r="S17" s="1313">
        <f ca="1">OFFSET(S17,0,-1)+1</f>
        <v>5</v>
      </c>
      <c r="T17" s="1313"/>
      <c r="U17" s="617">
        <f ca="1">OFFSET(U17,0,-2)+1</f>
        <v>6</v>
      </c>
      <c r="V17" s="618">
        <f ca="1">OFFSET(V17,0,-1)</f>
        <v>6</v>
      </c>
      <c r="W17" s="617">
        <f ca="1">OFFSET(W17,0,-1)+1</f>
        <v>7</v>
      </c>
    </row>
    <row r="18" spans="1:36" ht="22.5">
      <c r="A18" s="1314">
        <v>1</v>
      </c>
      <c r="B18" s="867"/>
      <c r="C18" s="867"/>
      <c r="D18" s="867"/>
      <c r="E18" s="868"/>
      <c r="F18" s="869"/>
      <c r="G18" s="867"/>
      <c r="H18" s="867"/>
      <c r="I18" s="870"/>
      <c r="J18" s="865"/>
      <c r="K18" s="874">
        <v>1</v>
      </c>
      <c r="L18" s="562" t="e">
        <f ca="1">mergeValue(A18)</f>
        <v>#NAME?</v>
      </c>
      <c r="M18" s="610" t="s">
        <v>19</v>
      </c>
      <c r="N18" s="549"/>
      <c r="O18" s="1327"/>
      <c r="P18" s="1327"/>
      <c r="Q18" s="1327"/>
      <c r="R18" s="1327"/>
      <c r="S18" s="1327"/>
      <c r="T18" s="1327"/>
      <c r="U18" s="1327"/>
      <c r="V18" s="1327"/>
      <c r="W18" s="599" t="s">
        <v>718</v>
      </c>
    </row>
    <row r="19" spans="1:36" ht="22.5">
      <c r="A19" s="1314"/>
      <c r="B19" s="1314">
        <v>1</v>
      </c>
      <c r="C19" s="867"/>
      <c r="D19" s="867"/>
      <c r="E19" s="869"/>
      <c r="F19" s="869"/>
      <c r="G19" s="867"/>
      <c r="H19" s="867"/>
      <c r="I19" s="864"/>
      <c r="J19" s="863"/>
      <c r="K19" s="874">
        <v>1</v>
      </c>
      <c r="L19" s="562" t="e">
        <f ca="1">mergeValue(A19) &amp;"."&amp; mergeValue(B19)</f>
        <v>#NAME?</v>
      </c>
      <c r="M19" s="516" t="s">
        <v>15</v>
      </c>
      <c r="N19" s="549"/>
      <c r="O19" s="1327"/>
      <c r="P19" s="1327"/>
      <c r="Q19" s="1327"/>
      <c r="R19" s="1327"/>
      <c r="S19" s="1327"/>
      <c r="T19" s="1327"/>
      <c r="U19" s="1327"/>
      <c r="V19" s="1327"/>
      <c r="W19" s="599" t="s">
        <v>459</v>
      </c>
    </row>
    <row r="20" spans="1:36" ht="22.5">
      <c r="A20" s="1314"/>
      <c r="B20" s="1314"/>
      <c r="C20" s="1314">
        <v>1</v>
      </c>
      <c r="D20" s="867"/>
      <c r="E20" s="869"/>
      <c r="F20" s="869"/>
      <c r="G20" s="867"/>
      <c r="H20" s="867"/>
      <c r="I20" s="871"/>
      <c r="J20" s="863"/>
      <c r="K20" s="874">
        <v>1</v>
      </c>
      <c r="L20" s="562" t="e">
        <f ca="1">mergeValue(A20) &amp;"."&amp; mergeValue(B20)&amp;"."&amp; mergeValue(C20)</f>
        <v>#NAME?</v>
      </c>
      <c r="M20" s="517" t="s">
        <v>7</v>
      </c>
      <c r="N20" s="549"/>
      <c r="O20" s="1327"/>
      <c r="P20" s="1327"/>
      <c r="Q20" s="1327"/>
      <c r="R20" s="1327"/>
      <c r="S20" s="1327"/>
      <c r="T20" s="1327"/>
      <c r="U20" s="1327"/>
      <c r="V20" s="1327"/>
      <c r="W20" s="599" t="s">
        <v>600</v>
      </c>
    </row>
    <row r="21" spans="1:36" ht="22.5">
      <c r="A21" s="1314"/>
      <c r="B21" s="1314"/>
      <c r="C21" s="1314"/>
      <c r="D21" s="1314">
        <v>1</v>
      </c>
      <c r="E21" s="869"/>
      <c r="F21" s="869"/>
      <c r="G21" s="867"/>
      <c r="H21" s="867"/>
      <c r="I21" s="1314">
        <v>1</v>
      </c>
      <c r="J21" s="863"/>
      <c r="K21" s="874">
        <v>1</v>
      </c>
      <c r="L21" s="562" t="e">
        <f ca="1">mergeValue(A21) &amp;"."&amp; mergeValue(B21)&amp;"."&amp; mergeValue(C21)&amp;"."&amp; mergeValue(D21)</f>
        <v>#NAME?</v>
      </c>
      <c r="M21" s="518" t="s">
        <v>21</v>
      </c>
      <c r="N21" s="549"/>
      <c r="O21" s="1327"/>
      <c r="P21" s="1327"/>
      <c r="Q21" s="1327"/>
      <c r="R21" s="1327"/>
      <c r="S21" s="1327"/>
      <c r="T21" s="1327"/>
      <c r="U21" s="1327"/>
      <c r="V21" s="1327"/>
      <c r="W21" s="599" t="s">
        <v>601</v>
      </c>
    </row>
    <row r="22" spans="1:36" ht="11.25" hidden="1" customHeight="1">
      <c r="A22" s="1314"/>
      <c r="B22" s="1314"/>
      <c r="C22" s="1314"/>
      <c r="D22" s="1314"/>
      <c r="E22" s="1314">
        <v>1</v>
      </c>
      <c r="F22" s="869"/>
      <c r="G22" s="867"/>
      <c r="H22" s="867"/>
      <c r="I22" s="1314"/>
      <c r="J22" s="869"/>
      <c r="K22" s="874">
        <v>1</v>
      </c>
      <c r="L22" s="562"/>
      <c r="M22" s="524"/>
      <c r="N22" s="550"/>
      <c r="O22" s="600"/>
      <c r="P22" s="600"/>
      <c r="Q22" s="600"/>
      <c r="R22" s="600"/>
      <c r="S22" s="600"/>
      <c r="T22" s="600"/>
      <c r="U22" s="562"/>
      <c r="V22" s="477"/>
      <c r="W22" s="529"/>
    </row>
    <row r="23" spans="1:36" ht="33.75">
      <c r="A23" s="1314"/>
      <c r="B23" s="1314"/>
      <c r="C23" s="1314"/>
      <c r="D23" s="1314"/>
      <c r="E23" s="1314"/>
      <c r="F23" s="1314">
        <v>1</v>
      </c>
      <c r="G23" s="867"/>
      <c r="H23" s="867"/>
      <c r="I23" s="1314"/>
      <c r="J23" s="1321"/>
      <c r="K23" s="874">
        <v>1</v>
      </c>
      <c r="L23" s="562" t="e">
        <f ca="1">mergeValue(A23) &amp;"."&amp; mergeValue(B23)&amp;"."&amp; mergeValue(C23)&amp;"."&amp; mergeValue(D23)&amp;"."&amp;  mergeValue(F23)</f>
        <v>#NAME?</v>
      </c>
      <c r="M23" s="524" t="s">
        <v>9</v>
      </c>
      <c r="N23" s="550"/>
      <c r="O23" s="1316"/>
      <c r="P23" s="1316"/>
      <c r="Q23" s="1316"/>
      <c r="R23" s="1316"/>
      <c r="S23" s="1316"/>
      <c r="T23" s="1316"/>
      <c r="U23" s="1316"/>
      <c r="V23" s="1316"/>
      <c r="W23" s="599" t="s">
        <v>720</v>
      </c>
      <c r="Y23" s="558" t="e">
        <f ca="1">strCheckUnique(Z23:Z26)</f>
        <v>#NAME?</v>
      </c>
      <c r="AA23" s="558"/>
    </row>
    <row r="24" spans="1:36" ht="99" customHeight="1">
      <c r="A24" s="1314"/>
      <c r="B24" s="1314"/>
      <c r="C24" s="1314"/>
      <c r="D24" s="1314"/>
      <c r="E24" s="1314"/>
      <c r="F24" s="1314"/>
      <c r="G24" s="867">
        <v>1</v>
      </c>
      <c r="H24" s="867"/>
      <c r="I24" s="1314"/>
      <c r="J24" s="1321"/>
      <c r="K24" s="866"/>
      <c r="L24" s="562" t="e">
        <f ca="1">mergeValue(A24) &amp;"."&amp; mergeValue(B24)&amp;"."&amp; mergeValue(C24)&amp;"."&amp; mergeValue(D24)&amp;"."&amp;  mergeValue(F24)&amp;"."&amp;  mergeValue(G24)</f>
        <v>#NAME?</v>
      </c>
      <c r="M24" s="1088"/>
      <c r="N24" s="555"/>
      <c r="O24" s="532"/>
      <c r="P24" s="532"/>
      <c r="Q24" s="532"/>
      <c r="R24" s="1320"/>
      <c r="S24" s="1310" t="s">
        <v>83</v>
      </c>
      <c r="T24" s="1320"/>
      <c r="U24" s="1310" t="s">
        <v>84</v>
      </c>
      <c r="V24" s="507"/>
      <c r="W24" s="1284" t="s">
        <v>733</v>
      </c>
      <c r="X24" s="554" t="e">
        <f ca="1">strCheckDate(O25:V25)</f>
        <v>#NAME?</v>
      </c>
      <c r="Y24" s="558"/>
      <c r="Z24" s="558" t="str">
        <f>IF(M24="","",M24 )</f>
        <v/>
      </c>
      <c r="AA24" s="558"/>
      <c r="AB24" s="558"/>
      <c r="AC24" s="558"/>
    </row>
    <row r="25" spans="1:36" ht="11.25" hidden="1">
      <c r="A25" s="1314"/>
      <c r="B25" s="1314"/>
      <c r="C25" s="1314"/>
      <c r="D25" s="1314"/>
      <c r="E25" s="1314"/>
      <c r="F25" s="1314"/>
      <c r="G25" s="867"/>
      <c r="H25" s="867"/>
      <c r="I25" s="1314"/>
      <c r="J25" s="1321"/>
      <c r="K25" s="874">
        <v>1</v>
      </c>
      <c r="L25" s="569"/>
      <c r="M25" s="615"/>
      <c r="N25" s="555"/>
      <c r="O25" s="532"/>
      <c r="P25" s="532"/>
      <c r="Q25" s="553" t="str">
        <f>R24 &amp; "-" &amp; T24</f>
        <v>-</v>
      </c>
      <c r="R25" s="1320"/>
      <c r="S25" s="1310"/>
      <c r="T25" s="1320"/>
      <c r="U25" s="1310"/>
      <c r="V25" s="507"/>
      <c r="W25" s="1285"/>
      <c r="Y25" s="558"/>
      <c r="Z25" s="558"/>
      <c r="AA25" s="558"/>
      <c r="AB25" s="558"/>
      <c r="AC25" s="558"/>
    </row>
    <row r="26" spans="1:36" s="492" customFormat="1" ht="15" customHeight="1">
      <c r="A26" s="1314"/>
      <c r="B26" s="1314"/>
      <c r="C26" s="1314"/>
      <c r="D26" s="1314"/>
      <c r="E26" s="1314"/>
      <c r="F26" s="1314"/>
      <c r="G26" s="867"/>
      <c r="H26" s="867"/>
      <c r="I26" s="1314"/>
      <c r="J26" s="1321"/>
      <c r="K26" s="874">
        <v>1</v>
      </c>
      <c r="L26" s="508"/>
      <c r="M26" s="526" t="s">
        <v>24</v>
      </c>
      <c r="N26" s="521"/>
      <c r="O26" s="515"/>
      <c r="P26" s="515"/>
      <c r="Q26" s="515"/>
      <c r="R26" s="542"/>
      <c r="S26" s="534"/>
      <c r="T26" s="533"/>
      <c r="U26" s="521"/>
      <c r="V26" s="530"/>
      <c r="W26" s="1286"/>
      <c r="X26" s="556"/>
      <c r="Y26" s="556"/>
      <c r="Z26" s="556"/>
      <c r="AA26" s="556"/>
      <c r="AB26" s="556"/>
      <c r="AC26" s="556"/>
      <c r="AD26" s="556"/>
      <c r="AE26" s="556"/>
      <c r="AF26" s="556"/>
      <c r="AG26" s="556"/>
      <c r="AH26" s="556"/>
      <c r="AI26" s="556"/>
    </row>
    <row r="27" spans="1:36" s="492" customFormat="1" ht="15" customHeight="1">
      <c r="A27" s="1314"/>
      <c r="B27" s="1314"/>
      <c r="C27" s="1314"/>
      <c r="D27" s="1314"/>
      <c r="E27" s="1314"/>
      <c r="F27" s="869"/>
      <c r="G27" s="869"/>
      <c r="H27" s="867"/>
      <c r="I27" s="1314"/>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4"/>
      <c r="B28" s="1314"/>
      <c r="C28" s="1314"/>
      <c r="D28" s="1314"/>
      <c r="E28" s="869"/>
      <c r="F28" s="869"/>
      <c r="G28" s="869"/>
      <c r="H28" s="867"/>
      <c r="I28" s="1314"/>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4"/>
      <c r="B29" s="1314"/>
      <c r="C29" s="1314"/>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4"/>
      <c r="B30" s="1314"/>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4"/>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82">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2"/>
      <c r="B12" s="1282"/>
      <c r="C12" s="1282">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e">
        <f ca="1">"4."&amp;mergeValue(A13) &amp;"."&amp;mergeValue(B13)&amp;"."&amp;mergeValue(C13)&amp;"."&amp;mergeValue(D13)</f>
        <v>#NAME?</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1" t="s">
        <v>616</v>
      </c>
      <c r="M5" s="1311"/>
      <c r="N5" s="1311"/>
      <c r="O5" s="1311"/>
      <c r="P5" s="1311"/>
      <c r="Q5" s="1311"/>
      <c r="R5" s="1311"/>
      <c r="S5" s="1311"/>
      <c r="T5" s="131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28.04.2022</v>
      </c>
      <c r="P8" s="1288"/>
      <c r="Q8" s="1288"/>
      <c r="R8" s="1288"/>
      <c r="S8" s="1288"/>
      <c r="T8" s="1288"/>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1-04-515</v>
      </c>
      <c r="P9" s="1288"/>
      <c r="Q9" s="1288"/>
      <c r="R9" s="1288"/>
      <c r="S9" s="1288"/>
      <c r="T9" s="1288"/>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4" s="461" customFormat="1" ht="11.25" hidden="1">
      <c r="G11" s="460"/>
      <c r="H11" s="460"/>
      <c r="L11" s="1312"/>
      <c r="M11" s="1312"/>
      <c r="N11" s="458"/>
      <c r="O11" s="1332"/>
      <c r="P11" s="1332"/>
      <c r="Q11" s="1332"/>
      <c r="R11" s="1332"/>
      <c r="S11" s="1332"/>
      <c r="T11" s="1332"/>
      <c r="U11" s="473" t="s">
        <v>371</v>
      </c>
      <c r="X11" s="475"/>
      <c r="Y11" s="475"/>
      <c r="Z11" s="475"/>
      <c r="AA11" s="475"/>
      <c r="AB11" s="475"/>
      <c r="AC11" s="475"/>
      <c r="AD11" s="475"/>
      <c r="AE11" s="475"/>
      <c r="AF11" s="475"/>
      <c r="AG11" s="475"/>
      <c r="AH11" s="475"/>
    </row>
    <row r="12" spans="1:34">
      <c r="J12" s="451"/>
      <c r="K12" s="451"/>
      <c r="L12" s="447"/>
      <c r="M12" s="447"/>
      <c r="N12" s="447"/>
      <c r="O12" s="1331"/>
      <c r="P12" s="1331"/>
      <c r="Q12" s="1331"/>
      <c r="R12" s="1331"/>
      <c r="S12" s="1331"/>
      <c r="T12" s="1331"/>
      <c r="U12" s="1331"/>
    </row>
    <row r="13" spans="1:34">
      <c r="J13" s="451"/>
      <c r="K13" s="451"/>
      <c r="L13" s="1230" t="s">
        <v>445</v>
      </c>
      <c r="M13" s="1230"/>
      <c r="N13" s="1230"/>
      <c r="O13" s="1230"/>
      <c r="P13" s="1230"/>
      <c r="Q13" s="1230"/>
      <c r="R13" s="1230"/>
      <c r="S13" s="1230"/>
      <c r="T13" s="1230"/>
      <c r="U13" s="1230"/>
      <c r="V13" s="1230"/>
      <c r="W13" s="1230" t="s">
        <v>446</v>
      </c>
    </row>
    <row r="14" spans="1:34" ht="14.25" customHeight="1">
      <c r="J14" s="451"/>
      <c r="K14" s="451"/>
      <c r="L14" s="1295" t="s">
        <v>91</v>
      </c>
      <c r="M14" s="1295" t="s">
        <v>602</v>
      </c>
      <c r="N14" s="491"/>
      <c r="O14" s="1296" t="s">
        <v>604</v>
      </c>
      <c r="P14" s="1297"/>
      <c r="Q14" s="1297"/>
      <c r="R14" s="1297"/>
      <c r="S14" s="1297"/>
      <c r="T14" s="1298"/>
      <c r="U14" s="1306" t="s">
        <v>339</v>
      </c>
      <c r="V14" s="1292" t="s">
        <v>274</v>
      </c>
      <c r="W14" s="1230"/>
    </row>
    <row r="15" spans="1:34" s="493" customFormat="1" ht="14.25" customHeight="1">
      <c r="G15" s="501"/>
      <c r="H15" s="501"/>
      <c r="I15" s="501"/>
      <c r="J15" s="499"/>
      <c r="K15" s="499"/>
      <c r="L15" s="1295"/>
      <c r="M15" s="1295"/>
      <c r="N15" s="491"/>
      <c r="O15" s="1301" t="s">
        <v>578</v>
      </c>
      <c r="P15" s="1299" t="s">
        <v>270</v>
      </c>
      <c r="Q15" s="1300"/>
      <c r="R15" s="1304" t="s">
        <v>615</v>
      </c>
      <c r="S15" s="1304"/>
      <c r="T15" s="1305"/>
      <c r="U15" s="1307"/>
      <c r="V15" s="1293"/>
      <c r="W15" s="1230"/>
      <c r="X15" s="554"/>
      <c r="Y15" s="554"/>
      <c r="Z15" s="554"/>
      <c r="AA15" s="554"/>
      <c r="AB15" s="554"/>
      <c r="AC15" s="554"/>
      <c r="AD15" s="554"/>
      <c r="AE15" s="554"/>
      <c r="AF15" s="554"/>
      <c r="AG15" s="554"/>
      <c r="AH15" s="554"/>
    </row>
    <row r="16" spans="1:34" ht="33.75">
      <c r="J16" s="451"/>
      <c r="K16" s="451"/>
      <c r="L16" s="1295"/>
      <c r="M16" s="1295"/>
      <c r="N16" s="490"/>
      <c r="O16" s="1302"/>
      <c r="P16" s="505" t="s">
        <v>670</v>
      </c>
      <c r="Q16" s="505" t="s">
        <v>671</v>
      </c>
      <c r="R16" s="506" t="s">
        <v>273</v>
      </c>
      <c r="S16" s="1290" t="s">
        <v>272</v>
      </c>
      <c r="T16" s="1291"/>
      <c r="U16" s="1308"/>
      <c r="V16" s="1294"/>
      <c r="W16" s="1230"/>
    </row>
    <row r="17" spans="1:34">
      <c r="J17" s="451"/>
      <c r="K17" s="459">
        <v>1</v>
      </c>
      <c r="L17" s="448" t="s">
        <v>92</v>
      </c>
      <c r="M17" s="448" t="s">
        <v>48</v>
      </c>
      <c r="N17" s="466" t="s">
        <v>48</v>
      </c>
      <c r="O17" s="457">
        <f ca="1">OFFSET(O17,0,-1)+1</f>
        <v>3</v>
      </c>
      <c r="P17" s="457">
        <f ca="1">OFFSET(P17,0,-1)+1</f>
        <v>4</v>
      </c>
      <c r="Q17" s="457">
        <f ca="1">OFFSET(Q17,0,-1)+1</f>
        <v>5</v>
      </c>
      <c r="R17" s="457">
        <f ca="1">OFFSET(R17,0,-1)+1</f>
        <v>6</v>
      </c>
      <c r="S17" s="1313">
        <f ca="1">OFFSET(S17,0,-1)+1</f>
        <v>7</v>
      </c>
      <c r="T17" s="1313"/>
      <c r="U17" s="457">
        <f ca="1">OFFSET(U17,0,-2)+1</f>
        <v>8</v>
      </c>
      <c r="V17" s="465">
        <f ca="1">OFFSET(V17,0,-1)</f>
        <v>8</v>
      </c>
      <c r="W17" s="457">
        <f ca="1">OFFSET(W17,0,-1)+1</f>
        <v>9</v>
      </c>
    </row>
    <row r="18" spans="1:34" ht="22.5">
      <c r="A18" s="1314">
        <v>1</v>
      </c>
      <c r="B18" s="888"/>
      <c r="C18" s="888"/>
      <c r="D18" s="888"/>
      <c r="E18" s="889"/>
      <c r="F18" s="890"/>
      <c r="G18" s="890"/>
      <c r="H18" s="890"/>
      <c r="I18" s="891"/>
      <c r="J18" s="886"/>
      <c r="K18" s="893"/>
      <c r="L18" s="562" t="e">
        <f ca="1">mergeValue(A18)</f>
        <v>#NAME?</v>
      </c>
      <c r="M18" s="610" t="s">
        <v>19</v>
      </c>
      <c r="N18" s="549"/>
      <c r="O18" s="1327"/>
      <c r="P18" s="1327"/>
      <c r="Q18" s="1327"/>
      <c r="R18" s="1327"/>
      <c r="S18" s="1327"/>
      <c r="T18" s="1327"/>
      <c r="U18" s="1327"/>
      <c r="V18" s="1327"/>
      <c r="W18" s="1129" t="s">
        <v>718</v>
      </c>
    </row>
    <row r="19" spans="1:34" ht="22.5">
      <c r="A19" s="1314"/>
      <c r="B19" s="1314">
        <v>1</v>
      </c>
      <c r="C19" s="888"/>
      <c r="D19" s="888"/>
      <c r="E19" s="890"/>
      <c r="F19" s="890"/>
      <c r="G19" s="890"/>
      <c r="H19" s="890"/>
      <c r="I19" s="885"/>
      <c r="J19" s="884"/>
      <c r="K19" s="887"/>
      <c r="L19" s="562" t="e">
        <f ca="1">mergeValue(A19) &amp;"."&amp; mergeValue(B19)</f>
        <v>#NAME?</v>
      </c>
      <c r="M19" s="516" t="s">
        <v>15</v>
      </c>
      <c r="N19" s="549"/>
      <c r="O19" s="1327"/>
      <c r="P19" s="1327"/>
      <c r="Q19" s="1327"/>
      <c r="R19" s="1327"/>
      <c r="S19" s="1327"/>
      <c r="T19" s="1327"/>
      <c r="U19" s="1327"/>
      <c r="V19" s="1327"/>
      <c r="W19" s="1129" t="s">
        <v>459</v>
      </c>
    </row>
    <row r="20" spans="1:34" ht="22.5">
      <c r="A20" s="1314"/>
      <c r="B20" s="1314"/>
      <c r="C20" s="1314">
        <v>1</v>
      </c>
      <c r="D20" s="888"/>
      <c r="E20" s="890"/>
      <c r="F20" s="890"/>
      <c r="G20" s="890"/>
      <c r="H20" s="890"/>
      <c r="I20" s="892"/>
      <c r="J20" s="884"/>
      <c r="K20" s="887"/>
      <c r="L20" s="562" t="e">
        <f ca="1">mergeValue(A20) &amp;"."&amp; mergeValue(B20)&amp;"."&amp; mergeValue(C20)</f>
        <v>#NAME?</v>
      </c>
      <c r="M20" s="517" t="s">
        <v>7</v>
      </c>
      <c r="N20" s="549"/>
      <c r="O20" s="1327"/>
      <c r="P20" s="1327"/>
      <c r="Q20" s="1327"/>
      <c r="R20" s="1327"/>
      <c r="S20" s="1327"/>
      <c r="T20" s="1327"/>
      <c r="U20" s="1327"/>
      <c r="V20" s="1327"/>
      <c r="W20" s="1129" t="s">
        <v>600</v>
      </c>
    </row>
    <row r="21" spans="1:34" ht="22.5">
      <c r="A21" s="1314"/>
      <c r="B21" s="1314"/>
      <c r="C21" s="1314"/>
      <c r="D21" s="1314">
        <v>1</v>
      </c>
      <c r="E21" s="890"/>
      <c r="F21" s="890"/>
      <c r="G21" s="890"/>
      <c r="H21" s="890"/>
      <c r="I21" s="892"/>
      <c r="J21" s="884"/>
      <c r="K21" s="887"/>
      <c r="L21" s="562" t="e">
        <f ca="1">mergeValue(A21) &amp;"."&amp; mergeValue(B21)&amp;"."&amp; mergeValue(C21)&amp;"."&amp; mergeValue(D21)</f>
        <v>#NAME?</v>
      </c>
      <c r="M21" s="518" t="s">
        <v>21</v>
      </c>
      <c r="N21" s="549"/>
      <c r="O21" s="1327"/>
      <c r="P21" s="1327"/>
      <c r="Q21" s="1327"/>
      <c r="R21" s="1327"/>
      <c r="S21" s="1327"/>
      <c r="T21" s="1327"/>
      <c r="U21" s="1327"/>
      <c r="V21" s="1327"/>
      <c r="W21" s="1129" t="s">
        <v>601</v>
      </c>
    </row>
    <row r="22" spans="1:34" ht="11.25" hidden="1" customHeight="1">
      <c r="A22" s="1314"/>
      <c r="B22" s="1314"/>
      <c r="C22" s="1314"/>
      <c r="D22" s="1314"/>
      <c r="E22" s="1314">
        <v>1</v>
      </c>
      <c r="F22" s="890"/>
      <c r="G22" s="890"/>
      <c r="H22" s="888">
        <v>1</v>
      </c>
      <c r="I22" s="1314">
        <v>1</v>
      </c>
      <c r="J22" s="890"/>
      <c r="K22" s="895"/>
      <c r="L22" s="562"/>
      <c r="M22" s="524"/>
      <c r="N22" s="550"/>
      <c r="O22" s="600"/>
      <c r="P22" s="600"/>
      <c r="Q22" s="600"/>
      <c r="R22" s="600"/>
      <c r="S22" s="600"/>
      <c r="T22" s="600"/>
      <c r="U22" s="600"/>
      <c r="V22" s="478"/>
      <c r="W22" s="1090"/>
    </row>
    <row r="23" spans="1:34" ht="33.75">
      <c r="A23" s="1314"/>
      <c r="B23" s="1314"/>
      <c r="C23" s="1314"/>
      <c r="D23" s="1314"/>
      <c r="E23" s="1314"/>
      <c r="F23" s="1314">
        <v>1</v>
      </c>
      <c r="G23" s="888"/>
      <c r="H23" s="888"/>
      <c r="I23" s="1314"/>
      <c r="J23" s="1314">
        <v>1</v>
      </c>
      <c r="K23" s="896"/>
      <c r="L23" s="562" t="e">
        <f ca="1">mergeValue(A23) &amp;"."&amp; mergeValue(B23)&amp;"."&amp; mergeValue(C23)&amp;"."&amp; mergeValue(D23)&amp;"."&amp;  mergeValue(F23)</f>
        <v>#NAME?</v>
      </c>
      <c r="M23" s="525" t="s">
        <v>9</v>
      </c>
      <c r="N23" s="550"/>
      <c r="O23" s="1316"/>
      <c r="P23" s="1316"/>
      <c r="Q23" s="1316"/>
      <c r="R23" s="1316"/>
      <c r="S23" s="1316"/>
      <c r="T23" s="1316"/>
      <c r="U23" s="1316"/>
      <c r="V23" s="1316"/>
      <c r="W23" s="1129" t="s">
        <v>720</v>
      </c>
      <c r="Y23" s="474" t="e">
        <f ca="1">strCheckUnique(Z23:Z26)</f>
        <v>#NAME?</v>
      </c>
      <c r="AA23" s="474"/>
    </row>
    <row r="24" spans="1:34" ht="99" customHeight="1">
      <c r="A24" s="1314"/>
      <c r="B24" s="1314"/>
      <c r="C24" s="1314"/>
      <c r="D24" s="1314"/>
      <c r="E24" s="1314"/>
      <c r="F24" s="1314"/>
      <c r="G24" s="888">
        <v>1</v>
      </c>
      <c r="H24" s="888"/>
      <c r="I24" s="1314"/>
      <c r="J24" s="1314"/>
      <c r="K24" s="896">
        <v>1</v>
      </c>
      <c r="L24" s="562" t="e">
        <f ca="1">mergeValue(A24) &amp;"."&amp; mergeValue(B24)&amp;"."&amp; mergeValue(C24)&amp;"."&amp; mergeValue(D24)&amp;"."&amp; mergeValue(F24)&amp;"."&amp; mergeValue(G24)</f>
        <v>#NAME?</v>
      </c>
      <c r="M24" s="1088"/>
      <c r="N24" s="555"/>
      <c r="O24" s="532"/>
      <c r="P24" s="532"/>
      <c r="Q24" s="1040"/>
      <c r="R24" s="1320"/>
      <c r="S24" s="1310" t="s">
        <v>83</v>
      </c>
      <c r="T24" s="1320"/>
      <c r="U24" s="1310" t="s">
        <v>84</v>
      </c>
      <c r="V24" s="547"/>
      <c r="W24" s="1284" t="s">
        <v>733</v>
      </c>
      <c r="X24" s="470" t="e">
        <f ca="1">strCheckDate(O25:V25)</f>
        <v>#NAME?</v>
      </c>
      <c r="Y24" s="474"/>
      <c r="Z24" s="474" t="str">
        <f>IF(M24="","",M24 )</f>
        <v/>
      </c>
      <c r="AA24" s="474"/>
      <c r="AB24" s="474"/>
      <c r="AC24" s="474"/>
    </row>
    <row r="25" spans="1:34" ht="11.25" hidden="1">
      <c r="A25" s="1314"/>
      <c r="B25" s="1314"/>
      <c r="C25" s="1314"/>
      <c r="D25" s="1314"/>
      <c r="E25" s="1314"/>
      <c r="F25" s="1314"/>
      <c r="G25" s="888"/>
      <c r="H25" s="888"/>
      <c r="I25" s="1314"/>
      <c r="J25" s="1314"/>
      <c r="K25" s="896"/>
      <c r="L25" s="569"/>
      <c r="M25" s="615"/>
      <c r="N25" s="555"/>
      <c r="O25" s="532"/>
      <c r="P25" s="532"/>
      <c r="Q25" s="553" t="str">
        <f>R24 &amp; "-" &amp; T24</f>
        <v>-</v>
      </c>
      <c r="R25" s="1309"/>
      <c r="S25" s="1310"/>
      <c r="T25" s="1309"/>
      <c r="U25" s="1310"/>
      <c r="V25" s="547"/>
      <c r="W25" s="1285"/>
    </row>
    <row r="26" spans="1:34" s="445" customFormat="1" ht="15" customHeight="1">
      <c r="A26" s="1314"/>
      <c r="B26" s="1314"/>
      <c r="C26" s="1314"/>
      <c r="D26" s="1314"/>
      <c r="E26" s="1314"/>
      <c r="F26" s="1314"/>
      <c r="G26" s="890"/>
      <c r="H26" s="888"/>
      <c r="I26" s="1314"/>
      <c r="J26" s="1314"/>
      <c r="K26" s="895"/>
      <c r="L26" s="508"/>
      <c r="M26" s="526" t="s">
        <v>24</v>
      </c>
      <c r="N26" s="521"/>
      <c r="O26" s="515"/>
      <c r="P26" s="515"/>
      <c r="Q26" s="515"/>
      <c r="R26" s="542"/>
      <c r="S26" s="534"/>
      <c r="T26" s="533"/>
      <c r="U26" s="521"/>
      <c r="V26" s="530"/>
      <c r="W26" s="1286"/>
      <c r="X26" s="471"/>
      <c r="Y26" s="471"/>
      <c r="Z26" s="471"/>
      <c r="AA26" s="471"/>
      <c r="AB26" s="471"/>
      <c r="AC26" s="471"/>
      <c r="AD26" s="471"/>
      <c r="AE26" s="471"/>
      <c r="AF26" s="471"/>
      <c r="AG26" s="471"/>
      <c r="AH26" s="471"/>
    </row>
    <row r="27" spans="1:34" s="445" customFormat="1" ht="15" customHeight="1">
      <c r="A27" s="1314"/>
      <c r="B27" s="1314"/>
      <c r="C27" s="1314"/>
      <c r="D27" s="1314"/>
      <c r="E27" s="1314"/>
      <c r="F27" s="890"/>
      <c r="G27" s="890"/>
      <c r="H27" s="888"/>
      <c r="I27" s="1314"/>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4"/>
      <c r="B28" s="1314"/>
      <c r="C28" s="1314"/>
      <c r="D28" s="1314"/>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4"/>
      <c r="B29" s="1314"/>
      <c r="C29" s="1314"/>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4"/>
      <c r="B30" s="1314"/>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4"/>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82">
        <v>1</v>
      </c>
      <c r="B8" s="559"/>
      <c r="C8" s="559"/>
      <c r="D8" s="559"/>
      <c r="F8" s="585" t="e">
        <f ca="1">"2." &amp;mergeValue(A8)</f>
        <v>#NAME?</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e">
        <f ca="1">"3." &amp;mergeValue(A9)</f>
        <v>#NAME?</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e">
        <f ca="1">"4."&amp;mergeValue(A10)</f>
        <v>#NAME?</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2"/>
      <c r="B12" s="1282"/>
      <c r="C12" s="1282">
        <v>1</v>
      </c>
      <c r="D12" s="592"/>
      <c r="F12" s="585" t="e">
        <f ca="1">"4."&amp;mergeValue(A12) &amp;"."&amp;mergeValue(B12)&amp;"."&amp;mergeValue(C12)</f>
        <v>#NAME?</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e">
        <f ca="1">"4."&amp;mergeValue(A13) &amp;"."&amp;mergeValue(B13)&amp;"."&amp;mergeValue(C13)&amp;"."&amp;mergeValue(D13)</f>
        <v>#NAME?</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1" t="s">
        <v>616</v>
      </c>
      <c r="M5" s="1311"/>
      <c r="N5" s="1311"/>
      <c r="O5" s="1311"/>
      <c r="P5" s="1311"/>
      <c r="Q5" s="1311"/>
      <c r="R5" s="1311"/>
      <c r="S5" s="1311"/>
      <c r="T5" s="1311"/>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28.04.2022</v>
      </c>
      <c r="P8" s="1288"/>
      <c r="Q8" s="1288"/>
      <c r="R8" s="1288"/>
      <c r="S8" s="1288"/>
      <c r="T8" s="1288"/>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1-04-515</v>
      </c>
      <c r="P9" s="1288"/>
      <c r="Q9" s="1288"/>
      <c r="R9" s="1288"/>
      <c r="S9" s="1288"/>
      <c r="T9" s="1288"/>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1"/>
      <c r="P12" s="1331"/>
      <c r="Q12" s="1331"/>
      <c r="R12" s="1331"/>
      <c r="S12" s="1331"/>
      <c r="T12" s="1331"/>
      <c r="U12" s="1331"/>
    </row>
    <row r="13" spans="1:34">
      <c r="J13" s="451"/>
      <c r="K13" s="451"/>
      <c r="L13" s="1230" t="s">
        <v>445</v>
      </c>
      <c r="M13" s="1230"/>
      <c r="N13" s="1230"/>
      <c r="O13" s="1230"/>
      <c r="P13" s="1230"/>
      <c r="Q13" s="1230"/>
      <c r="R13" s="1230"/>
      <c r="S13" s="1230"/>
      <c r="T13" s="1230"/>
      <c r="U13" s="1230"/>
      <c r="V13" s="1230"/>
      <c r="W13" s="1230" t="s">
        <v>446</v>
      </c>
    </row>
    <row r="14" spans="1:34" ht="14.25" customHeight="1">
      <c r="J14" s="451"/>
      <c r="K14" s="451"/>
      <c r="L14" s="1295" t="s">
        <v>91</v>
      </c>
      <c r="M14" s="1295" t="s">
        <v>602</v>
      </c>
      <c r="N14" s="491"/>
      <c r="O14" s="1296" t="s">
        <v>604</v>
      </c>
      <c r="P14" s="1297"/>
      <c r="Q14" s="1297"/>
      <c r="R14" s="1297"/>
      <c r="S14" s="1297"/>
      <c r="T14" s="1298"/>
      <c r="U14" s="1306" t="s">
        <v>339</v>
      </c>
      <c r="V14" s="1292" t="s">
        <v>274</v>
      </c>
      <c r="W14" s="1230"/>
    </row>
    <row r="15" spans="1:34" s="493" customFormat="1" ht="14.25" customHeight="1">
      <c r="A15" s="554"/>
      <c r="B15" s="554"/>
      <c r="C15" s="554"/>
      <c r="D15" s="554"/>
      <c r="E15" s="554"/>
      <c r="F15" s="554"/>
      <c r="G15" s="560"/>
      <c r="H15" s="560"/>
      <c r="I15" s="501"/>
      <c r="J15" s="499"/>
      <c r="K15" s="499"/>
      <c r="L15" s="1295"/>
      <c r="M15" s="1295"/>
      <c r="N15" s="491"/>
      <c r="O15" s="1301" t="s">
        <v>675</v>
      </c>
      <c r="P15" s="1299" t="s">
        <v>270</v>
      </c>
      <c r="Q15" s="1300"/>
      <c r="R15" s="1304" t="s">
        <v>615</v>
      </c>
      <c r="S15" s="1304"/>
      <c r="T15" s="1305"/>
      <c r="U15" s="1307"/>
      <c r="V15" s="1293"/>
      <c r="W15" s="1230"/>
      <c r="X15" s="554"/>
      <c r="Y15" s="554"/>
      <c r="Z15" s="554"/>
      <c r="AA15" s="554"/>
      <c r="AB15" s="554"/>
      <c r="AC15" s="554"/>
      <c r="AD15" s="554"/>
      <c r="AE15" s="554"/>
      <c r="AF15" s="554"/>
      <c r="AG15" s="554"/>
      <c r="AH15" s="554"/>
    </row>
    <row r="16" spans="1:34" ht="33.75">
      <c r="J16" s="451"/>
      <c r="K16" s="451"/>
      <c r="L16" s="1295"/>
      <c r="M16" s="1295"/>
      <c r="N16" s="490"/>
      <c r="O16" s="1302"/>
      <c r="P16" s="505" t="s">
        <v>670</v>
      </c>
      <c r="Q16" s="505" t="s">
        <v>671</v>
      </c>
      <c r="R16" s="506" t="s">
        <v>273</v>
      </c>
      <c r="S16" s="1290" t="s">
        <v>272</v>
      </c>
      <c r="T16" s="1291"/>
      <c r="U16" s="1308"/>
      <c r="V16" s="1294"/>
      <c r="W16" s="1230"/>
    </row>
    <row r="17" spans="1:35">
      <c r="J17" s="451"/>
      <c r="K17" s="459">
        <v>1</v>
      </c>
      <c r="L17" s="495" t="s">
        <v>92</v>
      </c>
      <c r="M17" s="495" t="s">
        <v>48</v>
      </c>
      <c r="N17" s="466" t="s">
        <v>48</v>
      </c>
      <c r="O17" s="457">
        <f ca="1">OFFSET(O17,0,-1)+1</f>
        <v>3</v>
      </c>
      <c r="P17" s="457">
        <f ca="1">OFFSET(P17,0,-1)+1</f>
        <v>4</v>
      </c>
      <c r="Q17" s="457">
        <f ca="1">OFFSET(Q17,0,-1)+1</f>
        <v>5</v>
      </c>
      <c r="R17" s="457">
        <f ca="1">OFFSET(R17,0,-1)+1</f>
        <v>6</v>
      </c>
      <c r="S17" s="1313">
        <f ca="1">OFFSET(S17,0,-1)+1</f>
        <v>7</v>
      </c>
      <c r="T17" s="1313"/>
      <c r="U17" s="457">
        <f ca="1">OFFSET(U17,0,-2)+1</f>
        <v>8</v>
      </c>
      <c r="V17" s="620">
        <f ca="1">OFFSET(V17,0,-1)</f>
        <v>8</v>
      </c>
      <c r="W17" s="457">
        <f ca="1">OFFSET(W17,0,-1)+1</f>
        <v>9</v>
      </c>
    </row>
    <row r="18" spans="1:35" ht="22.5">
      <c r="A18" s="1314">
        <v>1</v>
      </c>
      <c r="B18" s="906"/>
      <c r="C18" s="906"/>
      <c r="D18" s="906"/>
      <c r="E18" s="907"/>
      <c r="F18" s="908"/>
      <c r="G18" s="908"/>
      <c r="H18" s="908"/>
      <c r="I18" s="909"/>
      <c r="J18" s="904"/>
      <c r="K18" s="911"/>
      <c r="L18" s="562" t="e">
        <f ca="1">mergeValue(A18)</f>
        <v>#NAME?</v>
      </c>
      <c r="M18" s="610" t="s">
        <v>19</v>
      </c>
      <c r="N18" s="549"/>
      <c r="O18" s="1327"/>
      <c r="P18" s="1327"/>
      <c r="Q18" s="1327"/>
      <c r="R18" s="1327"/>
      <c r="S18" s="1327"/>
      <c r="T18" s="1327"/>
      <c r="U18" s="1327"/>
      <c r="V18" s="1327"/>
      <c r="W18" s="1129" t="s">
        <v>718</v>
      </c>
    </row>
    <row r="19" spans="1:35" ht="22.5">
      <c r="A19" s="1314"/>
      <c r="B19" s="1314">
        <v>1</v>
      </c>
      <c r="C19" s="906"/>
      <c r="D19" s="906"/>
      <c r="E19" s="908"/>
      <c r="F19" s="908"/>
      <c r="G19" s="908"/>
      <c r="H19" s="908"/>
      <c r="I19" s="903"/>
      <c r="J19" s="902"/>
      <c r="K19" s="905"/>
      <c r="L19" s="562" t="e">
        <f ca="1">mergeValue(A19) &amp;"."&amp; mergeValue(B19)</f>
        <v>#NAME?</v>
      </c>
      <c r="M19" s="516" t="s">
        <v>15</v>
      </c>
      <c r="N19" s="549"/>
      <c r="O19" s="1327"/>
      <c r="P19" s="1327"/>
      <c r="Q19" s="1327"/>
      <c r="R19" s="1327"/>
      <c r="S19" s="1327"/>
      <c r="T19" s="1327"/>
      <c r="U19" s="1327"/>
      <c r="V19" s="1327"/>
      <c r="W19" s="1129" t="s">
        <v>459</v>
      </c>
    </row>
    <row r="20" spans="1:35" ht="22.5">
      <c r="A20" s="1314"/>
      <c r="B20" s="1314"/>
      <c r="C20" s="1314">
        <v>1</v>
      </c>
      <c r="D20" s="906"/>
      <c r="E20" s="908"/>
      <c r="F20" s="908"/>
      <c r="G20" s="908"/>
      <c r="H20" s="908"/>
      <c r="I20" s="910"/>
      <c r="J20" s="902"/>
      <c r="K20" s="905"/>
      <c r="L20" s="562" t="e">
        <f ca="1">mergeValue(A20) &amp;"."&amp; mergeValue(B20)&amp;"."&amp; mergeValue(C20)</f>
        <v>#NAME?</v>
      </c>
      <c r="M20" s="517" t="s">
        <v>7</v>
      </c>
      <c r="N20" s="549"/>
      <c r="O20" s="1327"/>
      <c r="P20" s="1327"/>
      <c r="Q20" s="1327"/>
      <c r="R20" s="1327"/>
      <c r="S20" s="1327"/>
      <c r="T20" s="1327"/>
      <c r="U20" s="1327"/>
      <c r="V20" s="1327"/>
      <c r="W20" s="1129" t="s">
        <v>600</v>
      </c>
    </row>
    <row r="21" spans="1:35" ht="22.5">
      <c r="A21" s="1314"/>
      <c r="B21" s="1314"/>
      <c r="C21" s="1314"/>
      <c r="D21" s="1314">
        <v>1</v>
      </c>
      <c r="E21" s="908"/>
      <c r="F21" s="908"/>
      <c r="G21" s="908"/>
      <c r="H21" s="908"/>
      <c r="I21" s="910"/>
      <c r="J21" s="902"/>
      <c r="K21" s="905"/>
      <c r="L21" s="562" t="e">
        <f ca="1">mergeValue(A21) &amp;"."&amp; mergeValue(B21)&amp;"."&amp; mergeValue(C21)&amp;"."&amp; mergeValue(D21)</f>
        <v>#NAME?</v>
      </c>
      <c r="M21" s="518" t="s">
        <v>21</v>
      </c>
      <c r="N21" s="549"/>
      <c r="O21" s="1327"/>
      <c r="P21" s="1327"/>
      <c r="Q21" s="1327"/>
      <c r="R21" s="1327"/>
      <c r="S21" s="1327"/>
      <c r="T21" s="1327"/>
      <c r="U21" s="1327"/>
      <c r="V21" s="1327"/>
      <c r="W21" s="1129" t="s">
        <v>601</v>
      </c>
    </row>
    <row r="22" spans="1:35" ht="11.25" hidden="1" customHeight="1">
      <c r="A22" s="1314"/>
      <c r="B22" s="1314"/>
      <c r="C22" s="1314"/>
      <c r="D22" s="1314"/>
      <c r="E22" s="1314">
        <v>1</v>
      </c>
      <c r="F22" s="908"/>
      <c r="G22" s="908"/>
      <c r="H22" s="906">
        <v>1</v>
      </c>
      <c r="I22" s="1314">
        <v>1</v>
      </c>
      <c r="J22" s="908"/>
      <c r="K22" s="913"/>
      <c r="L22" s="562"/>
      <c r="M22" s="524"/>
      <c r="N22" s="550"/>
      <c r="O22" s="600"/>
      <c r="P22" s="600"/>
      <c r="Q22" s="600"/>
      <c r="R22" s="600"/>
      <c r="S22" s="600"/>
      <c r="T22" s="600"/>
      <c r="U22" s="600"/>
      <c r="V22" s="478"/>
      <c r="W22" s="1090"/>
    </row>
    <row r="23" spans="1:35" ht="33.75">
      <c r="A23" s="1314"/>
      <c r="B23" s="1314"/>
      <c r="C23" s="1314"/>
      <c r="D23" s="1314"/>
      <c r="E23" s="1314"/>
      <c r="F23" s="1314">
        <v>1</v>
      </c>
      <c r="G23" s="906"/>
      <c r="H23" s="906"/>
      <c r="I23" s="1314"/>
      <c r="J23" s="1314">
        <v>1</v>
      </c>
      <c r="K23" s="914"/>
      <c r="L23" s="562" t="e">
        <f ca="1">mergeValue(A23) &amp;"."&amp; mergeValue(B23)&amp;"."&amp; mergeValue(C23)&amp;"."&amp; mergeValue(D23)&amp;"."&amp;  mergeValue(F23)</f>
        <v>#NAME?</v>
      </c>
      <c r="M23" s="525" t="s">
        <v>9</v>
      </c>
      <c r="N23" s="550"/>
      <c r="O23" s="1316"/>
      <c r="P23" s="1316"/>
      <c r="Q23" s="1316"/>
      <c r="R23" s="1316"/>
      <c r="S23" s="1316"/>
      <c r="T23" s="1316"/>
      <c r="U23" s="1316"/>
      <c r="V23" s="1316"/>
      <c r="W23" s="1129" t="s">
        <v>720</v>
      </c>
      <c r="Y23" s="474" t="e">
        <f ca="1">strCheckUnique(Z23:Z26)</f>
        <v>#NAME?</v>
      </c>
      <c r="AA23" s="474"/>
    </row>
    <row r="24" spans="1:35" ht="99" customHeight="1">
      <c r="A24" s="1314"/>
      <c r="B24" s="1314"/>
      <c r="C24" s="1314"/>
      <c r="D24" s="1314"/>
      <c r="E24" s="1314"/>
      <c r="F24" s="1314"/>
      <c r="G24" s="906">
        <v>1</v>
      </c>
      <c r="H24" s="906"/>
      <c r="I24" s="1314"/>
      <c r="J24" s="1314"/>
      <c r="K24" s="914">
        <v>1</v>
      </c>
      <c r="L24" s="562" t="e">
        <f ca="1">mergeValue(A24) &amp;"."&amp; mergeValue(B24)&amp;"."&amp; mergeValue(C24)&amp;"."&amp; mergeValue(D24)&amp;"."&amp; mergeValue(F24)&amp;"."&amp; mergeValue(G24)</f>
        <v>#NAME?</v>
      </c>
      <c r="M24" s="1088"/>
      <c r="N24" s="555"/>
      <c r="O24" s="532"/>
      <c r="P24" s="532"/>
      <c r="Q24" s="1040"/>
      <c r="R24" s="1320"/>
      <c r="S24" s="1310" t="s">
        <v>83</v>
      </c>
      <c r="T24" s="1320"/>
      <c r="U24" s="1310" t="s">
        <v>84</v>
      </c>
      <c r="V24" s="547"/>
      <c r="W24" s="1284" t="s">
        <v>733</v>
      </c>
      <c r="X24" s="470" t="e">
        <f ca="1">strCheckDate(O25:V25)</f>
        <v>#NAME?</v>
      </c>
      <c r="Y24" s="474"/>
      <c r="Z24" s="474" t="str">
        <f>IF(M24="","",M24 )</f>
        <v/>
      </c>
      <c r="AA24" s="474"/>
      <c r="AB24" s="474"/>
      <c r="AC24" s="474"/>
    </row>
    <row r="25" spans="1:35" ht="11.25" hidden="1">
      <c r="A25" s="1314"/>
      <c r="B25" s="1314"/>
      <c r="C25" s="1314"/>
      <c r="D25" s="1314"/>
      <c r="E25" s="1314"/>
      <c r="F25" s="1314"/>
      <c r="G25" s="906"/>
      <c r="H25" s="906"/>
      <c r="I25" s="1314"/>
      <c r="J25" s="1314"/>
      <c r="K25" s="914"/>
      <c r="L25" s="569"/>
      <c r="M25" s="615"/>
      <c r="N25" s="555"/>
      <c r="O25" s="532"/>
      <c r="P25" s="532"/>
      <c r="Q25" s="553" t="str">
        <f>R24 &amp; "-" &amp; T24</f>
        <v>-</v>
      </c>
      <c r="R25" s="1309"/>
      <c r="S25" s="1310"/>
      <c r="T25" s="1309"/>
      <c r="U25" s="1310"/>
      <c r="V25" s="547"/>
      <c r="W25" s="1285"/>
    </row>
    <row r="26" spans="1:35" s="445" customFormat="1" ht="15" customHeight="1">
      <c r="A26" s="1314"/>
      <c r="B26" s="1314"/>
      <c r="C26" s="1314"/>
      <c r="D26" s="1314"/>
      <c r="E26" s="1314"/>
      <c r="F26" s="1314"/>
      <c r="G26" s="908"/>
      <c r="H26" s="906"/>
      <c r="I26" s="1314"/>
      <c r="J26" s="1314"/>
      <c r="K26" s="913"/>
      <c r="L26" s="508"/>
      <c r="M26" s="526" t="s">
        <v>24</v>
      </c>
      <c r="N26" s="521"/>
      <c r="O26" s="515"/>
      <c r="P26" s="515"/>
      <c r="Q26" s="515"/>
      <c r="R26" s="542"/>
      <c r="S26" s="534"/>
      <c r="T26" s="533"/>
      <c r="U26" s="521"/>
      <c r="V26" s="530"/>
      <c r="W26" s="1286"/>
      <c r="X26" s="471"/>
      <c r="Y26" s="471"/>
      <c r="Z26" s="471"/>
      <c r="AA26" s="471"/>
      <c r="AB26" s="471"/>
      <c r="AC26" s="471"/>
      <c r="AD26" s="471"/>
      <c r="AE26" s="471"/>
      <c r="AF26" s="471"/>
      <c r="AG26" s="471"/>
      <c r="AH26" s="471"/>
    </row>
    <row r="27" spans="1:35" s="445" customFormat="1" ht="15" customHeight="1">
      <c r="A27" s="1314"/>
      <c r="B27" s="1314"/>
      <c r="C27" s="1314"/>
      <c r="D27" s="1314"/>
      <c r="E27" s="1314"/>
      <c r="F27" s="908"/>
      <c r="G27" s="908"/>
      <c r="H27" s="906"/>
      <c r="I27" s="1314"/>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4"/>
      <c r="B28" s="1314"/>
      <c r="C28" s="1314"/>
      <c r="D28" s="1314"/>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4"/>
      <c r="B29" s="1314"/>
      <c r="C29" s="1314"/>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4"/>
      <c r="B30" s="1314"/>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4"/>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8" t="s">
        <v>470</v>
      </c>
      <c r="G2" s="1279"/>
      <c r="H2" s="1280"/>
      <c r="I2" s="407"/>
    </row>
    <row r="3" spans="1:20" ht="3" customHeight="1"/>
    <row r="4" spans="1:20" s="182" customFormat="1" ht="11.25">
      <c r="A4" s="206"/>
      <c r="B4" s="206"/>
      <c r="C4" s="206"/>
      <c r="D4" s="206"/>
      <c r="F4" s="1230" t="s">
        <v>445</v>
      </c>
      <c r="G4" s="1230"/>
      <c r="H4" s="1230"/>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82">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2"/>
      <c r="B12" s="1282"/>
      <c r="C12" s="1282">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e">
        <f ca="1">"4."&amp;mergeValue(A13) &amp;"."&amp;mergeValue(B13)&amp;"."&amp;mergeValue(C13)&amp;"."&amp;mergeValue(D13)</f>
        <v>#NAME?</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11" t="s">
        <v>735</v>
      </c>
      <c r="M5" s="1311"/>
      <c r="N5" s="1311"/>
      <c r="O5" s="1311"/>
      <c r="P5" s="1311"/>
      <c r="Q5" s="1311"/>
      <c r="R5" s="1311"/>
      <c r="S5" s="1311"/>
      <c r="T5" s="1311"/>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28.04.2022</v>
      </c>
      <c r="P8" s="1288"/>
      <c r="Q8" s="1288"/>
      <c r="R8" s="1288"/>
      <c r="S8" s="1288"/>
      <c r="T8" s="1288"/>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1-04-515</v>
      </c>
      <c r="P9" s="1288"/>
      <c r="Q9" s="1288"/>
      <c r="R9" s="1288"/>
      <c r="S9" s="1288"/>
      <c r="T9" s="1288"/>
      <c r="U9" s="635"/>
      <c r="V9" s="456"/>
      <c r="AC9" s="475"/>
      <c r="AD9" s="475"/>
      <c r="AE9" s="475"/>
      <c r="AF9" s="475"/>
      <c r="AG9" s="475"/>
    </row>
    <row r="10" spans="1:33"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9"/>
      <c r="P12" s="1329"/>
      <c r="Q12" s="1329"/>
      <c r="R12" s="1329"/>
      <c r="S12" s="1329"/>
      <c r="T12" s="1329"/>
      <c r="U12" s="1329"/>
      <c r="V12" s="1329"/>
      <c r="W12" s="1329"/>
      <c r="X12" s="1329"/>
      <c r="Y12" s="1329"/>
      <c r="Z12" s="1329"/>
    </row>
    <row r="13" spans="1:33" ht="14.25" customHeight="1">
      <c r="J13" s="451"/>
      <c r="K13" s="451"/>
      <c r="L13" s="1295" t="s">
        <v>445</v>
      </c>
      <c r="M13" s="1295"/>
      <c r="N13" s="1295"/>
      <c r="O13" s="1295"/>
      <c r="P13" s="1295"/>
      <c r="Q13" s="1295"/>
      <c r="R13" s="1295"/>
      <c r="S13" s="1295"/>
      <c r="T13" s="1295"/>
      <c r="U13" s="1295"/>
      <c r="V13" s="1295"/>
      <c r="W13" s="1295"/>
      <c r="X13" s="1295"/>
      <c r="Y13" s="1295"/>
      <c r="Z13" s="1295"/>
      <c r="AA13" s="1295"/>
      <c r="AB13" s="1230" t="s">
        <v>446</v>
      </c>
    </row>
    <row r="14" spans="1:33" ht="14.25" customHeight="1">
      <c r="J14" s="451"/>
      <c r="K14" s="451"/>
      <c r="L14" s="1295" t="s">
        <v>91</v>
      </c>
      <c r="M14" s="1295" t="s">
        <v>602</v>
      </c>
      <c r="N14" s="547"/>
      <c r="O14" s="1230" t="s">
        <v>604</v>
      </c>
      <c r="P14" s="1230"/>
      <c r="Q14" s="1230"/>
      <c r="R14" s="1230"/>
      <c r="S14" s="1230"/>
      <c r="T14" s="1230"/>
      <c r="U14" s="1230"/>
      <c r="V14" s="1230"/>
      <c r="W14" s="1230"/>
      <c r="X14" s="1230"/>
      <c r="Y14" s="1230"/>
      <c r="Z14" s="1295" t="s">
        <v>339</v>
      </c>
      <c r="AA14" s="1328" t="s">
        <v>274</v>
      </c>
      <c r="AB14" s="1230"/>
    </row>
    <row r="15" spans="1:33" s="493" customFormat="1" ht="14.25" customHeight="1">
      <c r="A15" s="554"/>
      <c r="B15" s="554"/>
      <c r="C15" s="554"/>
      <c r="D15" s="554"/>
      <c r="E15" s="554"/>
      <c r="F15" s="554"/>
      <c r="G15" s="560"/>
      <c r="H15" s="560"/>
      <c r="I15" s="501"/>
      <c r="J15" s="499"/>
      <c r="K15" s="499"/>
      <c r="L15" s="1295"/>
      <c r="M15" s="1295"/>
      <c r="N15" s="547"/>
      <c r="O15" s="1336" t="s">
        <v>617</v>
      </c>
      <c r="P15" s="1336" t="s">
        <v>589</v>
      </c>
      <c r="Q15" s="1336" t="s">
        <v>590</v>
      </c>
      <c r="R15" s="1336" t="s">
        <v>270</v>
      </c>
      <c r="S15" s="1336"/>
      <c r="T15" s="1336" t="s">
        <v>270</v>
      </c>
      <c r="U15" s="1336"/>
      <c r="V15" s="621"/>
      <c r="W15" s="1335" t="s">
        <v>615</v>
      </c>
      <c r="X15" s="1335"/>
      <c r="Y15" s="1335"/>
      <c r="Z15" s="1295"/>
      <c r="AA15" s="1328"/>
      <c r="AB15" s="1230"/>
      <c r="AC15" s="554"/>
      <c r="AD15" s="554"/>
      <c r="AE15" s="554"/>
      <c r="AF15" s="554"/>
      <c r="AG15" s="554"/>
    </row>
    <row r="16" spans="1:33" ht="56.25" customHeight="1">
      <c r="J16" s="451"/>
      <c r="K16" s="451"/>
      <c r="L16" s="1295"/>
      <c r="M16" s="1295"/>
      <c r="N16" s="547"/>
      <c r="O16" s="1336"/>
      <c r="P16" s="1336"/>
      <c r="Q16" s="1336"/>
      <c r="R16" s="505" t="s">
        <v>591</v>
      </c>
      <c r="S16" s="505" t="s">
        <v>592</v>
      </c>
      <c r="T16" s="505" t="s">
        <v>593</v>
      </c>
      <c r="U16" s="505" t="s">
        <v>594</v>
      </c>
      <c r="V16" s="505"/>
      <c r="W16" s="506" t="s">
        <v>273</v>
      </c>
      <c r="X16" s="1337" t="s">
        <v>272</v>
      </c>
      <c r="Y16" s="1337"/>
      <c r="Z16" s="1295"/>
      <c r="AA16" s="1328"/>
      <c r="AB16" s="1230"/>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3">
        <f ca="1">OFFSET(X17,0,-1)+1</f>
        <v>11</v>
      </c>
      <c r="Y17" s="1313"/>
      <c r="Z17" s="457">
        <f ca="1">OFFSET(Z17,0,-2)+1</f>
        <v>12</v>
      </c>
      <c r="AB17" s="457">
        <f ca="1">OFFSET(AB17,0,-2)+1</f>
        <v>13</v>
      </c>
    </row>
    <row r="18" spans="1:33" ht="22.5">
      <c r="A18" s="1314">
        <v>1</v>
      </c>
      <c r="B18" s="1000"/>
      <c r="C18" s="1000"/>
      <c r="D18" s="1000"/>
      <c r="E18" s="1001"/>
      <c r="F18" s="1002"/>
      <c r="G18" s="1000"/>
      <c r="H18" s="1000"/>
      <c r="I18" s="988"/>
      <c r="J18" s="993"/>
      <c r="K18" s="993"/>
      <c r="L18" s="562" t="e">
        <f ca="1">mergeValue(A18)</f>
        <v>#NAME?</v>
      </c>
      <c r="M18" s="610" t="s">
        <v>19</v>
      </c>
      <c r="N18" s="549"/>
      <c r="O18" s="1327"/>
      <c r="P18" s="1327"/>
      <c r="Q18" s="1327"/>
      <c r="R18" s="1327"/>
      <c r="S18" s="1327"/>
      <c r="T18" s="1327"/>
      <c r="U18" s="1327"/>
      <c r="V18" s="1327"/>
      <c r="W18" s="1327"/>
      <c r="X18" s="1327"/>
      <c r="Y18" s="1327"/>
      <c r="Z18" s="1327"/>
      <c r="AA18" s="1327"/>
      <c r="AB18" s="599" t="s">
        <v>718</v>
      </c>
    </row>
    <row r="19" spans="1:33" ht="22.5">
      <c r="A19" s="1314"/>
      <c r="B19" s="1314">
        <v>1</v>
      </c>
      <c r="C19" s="1000"/>
      <c r="D19" s="1000"/>
      <c r="E19" s="1002"/>
      <c r="F19" s="1002"/>
      <c r="G19" s="1000"/>
      <c r="H19" s="1000"/>
      <c r="I19" s="995"/>
      <c r="J19" s="990"/>
      <c r="K19" s="989"/>
      <c r="L19" s="562" t="e">
        <f ca="1">mergeValue(A19) &amp;"."&amp; mergeValue(B19)</f>
        <v>#NAME?</v>
      </c>
      <c r="M19" s="516" t="s">
        <v>15</v>
      </c>
      <c r="N19" s="549"/>
      <c r="O19" s="1327"/>
      <c r="P19" s="1327"/>
      <c r="Q19" s="1327"/>
      <c r="R19" s="1327"/>
      <c r="S19" s="1327"/>
      <c r="T19" s="1327"/>
      <c r="U19" s="1327"/>
      <c r="V19" s="1327"/>
      <c r="W19" s="1327"/>
      <c r="X19" s="1327"/>
      <c r="Y19" s="1327"/>
      <c r="Z19" s="1327"/>
      <c r="AA19" s="1327"/>
      <c r="AB19" s="599" t="s">
        <v>459</v>
      </c>
    </row>
    <row r="20" spans="1:33" ht="22.5">
      <c r="A20" s="1314"/>
      <c r="B20" s="1314"/>
      <c r="C20" s="1314">
        <v>1</v>
      </c>
      <c r="D20" s="1000"/>
      <c r="E20" s="1002"/>
      <c r="F20" s="1002"/>
      <c r="G20" s="1000"/>
      <c r="H20" s="1000"/>
      <c r="I20" s="995"/>
      <c r="J20" s="990"/>
      <c r="K20" s="989"/>
      <c r="L20" s="562" t="e">
        <f ca="1">mergeValue(A20) &amp;"."&amp; mergeValue(B20)&amp;"."&amp; mergeValue(C20)</f>
        <v>#NAME?</v>
      </c>
      <c r="M20" s="517" t="s">
        <v>7</v>
      </c>
      <c r="N20" s="549"/>
      <c r="O20" s="1327"/>
      <c r="P20" s="1327"/>
      <c r="Q20" s="1327"/>
      <c r="R20" s="1327"/>
      <c r="S20" s="1327"/>
      <c r="T20" s="1327"/>
      <c r="U20" s="1327"/>
      <c r="V20" s="1327"/>
      <c r="W20" s="1327"/>
      <c r="X20" s="1327"/>
      <c r="Y20" s="1327"/>
      <c r="Z20" s="1327"/>
      <c r="AA20" s="1327"/>
      <c r="AB20" s="599" t="s">
        <v>600</v>
      </c>
    </row>
    <row r="21" spans="1:33" ht="22.5">
      <c r="A21" s="1314"/>
      <c r="B21" s="1314"/>
      <c r="C21" s="1314"/>
      <c r="D21" s="1314">
        <v>1</v>
      </c>
      <c r="E21" s="1002"/>
      <c r="F21" s="1002"/>
      <c r="G21" s="1000"/>
      <c r="H21" s="1000"/>
      <c r="I21" s="995"/>
      <c r="J21" s="990"/>
      <c r="K21" s="989"/>
      <c r="L21" s="562" t="e">
        <f ca="1">mergeValue(A21) &amp;"."&amp; mergeValue(B21)&amp;"."&amp; mergeValue(C21)&amp;"."&amp; mergeValue(D21)</f>
        <v>#NAME?</v>
      </c>
      <c r="M21" s="518" t="s">
        <v>21</v>
      </c>
      <c r="N21" s="549"/>
      <c r="O21" s="1327"/>
      <c r="P21" s="1327"/>
      <c r="Q21" s="1327"/>
      <c r="R21" s="1327"/>
      <c r="S21" s="1327"/>
      <c r="T21" s="1327"/>
      <c r="U21" s="1327"/>
      <c r="V21" s="1327"/>
      <c r="W21" s="1327"/>
      <c r="X21" s="1327"/>
      <c r="Y21" s="1327"/>
      <c r="Z21" s="1327"/>
      <c r="AA21" s="1327"/>
      <c r="AB21" s="599" t="s">
        <v>601</v>
      </c>
    </row>
    <row r="22" spans="1:33" hidden="1">
      <c r="A22" s="1314"/>
      <c r="B22" s="1314"/>
      <c r="C22" s="1314"/>
      <c r="D22" s="1314"/>
      <c r="E22" s="1314">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4"/>
      <c r="B23" s="1314"/>
      <c r="C23" s="1314"/>
      <c r="D23" s="1314"/>
      <c r="E23" s="1314"/>
      <c r="F23" s="1314">
        <v>1</v>
      </c>
      <c r="G23" s="1000"/>
      <c r="H23" s="1000"/>
      <c r="I23" s="1333"/>
      <c r="J23" s="990"/>
      <c r="K23" s="989"/>
      <c r="L23" s="562" t="e">
        <f ca="1">mergeValue(A23) &amp;"."&amp; mergeValue(B23)&amp;"."&amp; mergeValue(C23)&amp;"."&amp; mergeValue(D23)&amp;"."&amp; mergeValue(F23)</f>
        <v>#NAME?</v>
      </c>
      <c r="M23" s="525" t="s">
        <v>9</v>
      </c>
      <c r="N23" s="550"/>
      <c r="O23" s="1317"/>
      <c r="P23" s="1318"/>
      <c r="Q23" s="1318"/>
      <c r="R23" s="1318"/>
      <c r="S23" s="1318"/>
      <c r="T23" s="1318"/>
      <c r="U23" s="1318"/>
      <c r="V23" s="1318"/>
      <c r="W23" s="1318"/>
      <c r="X23" s="1318"/>
      <c r="Y23" s="1318"/>
      <c r="Z23" s="1318"/>
      <c r="AA23" s="1319"/>
      <c r="AB23" s="599" t="s">
        <v>720</v>
      </c>
      <c r="AD23" s="474" t="e">
        <f ca="1">strCheckUnique(AE23:AE28)</f>
        <v>#NAME?</v>
      </c>
      <c r="AF23" s="474"/>
    </row>
    <row r="24" spans="1:33" ht="56.25">
      <c r="A24" s="1314"/>
      <c r="B24" s="1314"/>
      <c r="C24" s="1314"/>
      <c r="D24" s="1314"/>
      <c r="E24" s="1314"/>
      <c r="F24" s="1314"/>
      <c r="G24" s="1314">
        <v>1</v>
      </c>
      <c r="H24" s="1000"/>
      <c r="I24" s="1333"/>
      <c r="J24" s="1334"/>
      <c r="K24" s="996"/>
      <c r="L24" s="562" t="e">
        <f ca="1">mergeValue(A24) &amp;"."&amp; mergeValue(B24)&amp;"."&amp; mergeValue(C24)&amp;"."&amp; mergeValue(D24)&amp;"."&amp; mergeValue(F24)&amp;"."&amp; mergeValue(G24)</f>
        <v>#NAME?</v>
      </c>
      <c r="M24" s="1088" t="s">
        <v>613</v>
      </c>
      <c r="N24" s="615"/>
      <c r="O24" s="532"/>
      <c r="P24" s="532"/>
      <c r="Q24" s="532"/>
      <c r="R24" s="463"/>
      <c r="S24" s="1041"/>
      <c r="T24" s="463"/>
      <c r="U24" s="1041"/>
      <c r="V24" s="553" t="str">
        <f>W24 &amp; "-" &amp; Y24</f>
        <v>-</v>
      </c>
      <c r="W24" s="1320"/>
      <c r="X24" s="1310" t="s">
        <v>83</v>
      </c>
      <c r="Y24" s="1320"/>
      <c r="Z24" s="1310" t="s">
        <v>84</v>
      </c>
      <c r="AA24" s="507"/>
      <c r="AB24" s="599" t="s">
        <v>738</v>
      </c>
      <c r="AC24" s="470" t="e">
        <f ca="1">strCheckDate(O24:AA24)</f>
        <v>#NAME?</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4"/>
      <c r="B25" s="1314"/>
      <c r="C25" s="1314"/>
      <c r="D25" s="1314"/>
      <c r="E25" s="1314"/>
      <c r="F25" s="1314"/>
      <c r="G25" s="1314"/>
      <c r="H25" s="1000">
        <v>1</v>
      </c>
      <c r="I25" s="1333"/>
      <c r="J25" s="1334"/>
      <c r="K25" s="996"/>
      <c r="L25" s="562" t="e">
        <f ca="1">mergeValue(A25) &amp;"."&amp; mergeValue(B25)&amp;"."&amp; mergeValue(C25)&amp;"."&amp; mergeValue(D25)&amp;"."&amp; mergeValue(F25)&amp;"."&amp; mergeValue(G25)&amp;"."&amp; mergeValue(H25)</f>
        <v>#NAME?</v>
      </c>
      <c r="M25" s="1018"/>
      <c r="N25" s="464"/>
      <c r="O25" s="532"/>
      <c r="P25" s="532"/>
      <c r="Q25" s="532"/>
      <c r="R25" s="463"/>
      <c r="S25" s="1041"/>
      <c r="T25" s="463"/>
      <c r="U25" s="1041"/>
      <c r="V25" s="553" t="str">
        <f>W25 &amp; "-" &amp; Y25</f>
        <v>-</v>
      </c>
      <c r="W25" s="1320"/>
      <c r="X25" s="1310"/>
      <c r="Y25" s="1320"/>
      <c r="Z25" s="1310"/>
      <c r="AA25" s="637"/>
      <c r="AB25" s="1284" t="s">
        <v>739</v>
      </c>
      <c r="AC25" s="470" t="e">
        <f ca="1">strCheckDate(O25:AA25)</f>
        <v>#NAME?</v>
      </c>
      <c r="AF25" s="474"/>
    </row>
    <row r="26" spans="1:33" hidden="1">
      <c r="A26" s="1314"/>
      <c r="B26" s="1314"/>
      <c r="C26" s="1314"/>
      <c r="D26" s="1314"/>
      <c r="E26" s="1314"/>
      <c r="F26" s="1314"/>
      <c r="G26" s="1314"/>
      <c r="H26" s="1000"/>
      <c r="I26" s="1333"/>
      <c r="J26" s="1334"/>
      <c r="K26" s="996"/>
      <c r="L26" s="569"/>
      <c r="M26" s="615"/>
      <c r="N26" s="615"/>
      <c r="O26" s="532"/>
      <c r="P26" s="463"/>
      <c r="Q26" s="463"/>
      <c r="R26" s="463"/>
      <c r="S26" s="463"/>
      <c r="T26" s="463"/>
      <c r="U26" s="529"/>
      <c r="V26" s="553"/>
      <c r="W26" s="1309"/>
      <c r="X26" s="1310"/>
      <c r="Y26" s="1309"/>
      <c r="Z26" s="1310"/>
      <c r="AA26" s="507"/>
      <c r="AB26" s="1285"/>
      <c r="AF26" s="474">
        <f ca="1">OFFSET(AF26,-1,0)</f>
        <v>0</v>
      </c>
    </row>
    <row r="27" spans="1:33" s="445" customFormat="1" ht="15" customHeight="1">
      <c r="A27" s="1314"/>
      <c r="B27" s="1314"/>
      <c r="C27" s="1314"/>
      <c r="D27" s="1314"/>
      <c r="E27" s="1314"/>
      <c r="F27" s="1314"/>
      <c r="G27" s="1314"/>
      <c r="H27" s="1000"/>
      <c r="I27" s="1333"/>
      <c r="J27" s="1334"/>
      <c r="K27" s="997"/>
      <c r="L27" s="508"/>
      <c r="M27" s="527" t="s">
        <v>40</v>
      </c>
      <c r="N27" s="521"/>
      <c r="O27" s="515"/>
      <c r="P27" s="515"/>
      <c r="Q27" s="515"/>
      <c r="R27" s="515"/>
      <c r="S27" s="515"/>
      <c r="T27" s="515"/>
      <c r="U27" s="515"/>
      <c r="V27" s="515"/>
      <c r="W27" s="533"/>
      <c r="X27" s="534"/>
      <c r="Y27" s="533"/>
      <c r="Z27" s="521"/>
      <c r="AA27" s="530"/>
      <c r="AB27" s="1286"/>
      <c r="AC27" s="471"/>
      <c r="AD27" s="471"/>
      <c r="AE27" s="471"/>
      <c r="AF27" s="471"/>
      <c r="AG27" s="471"/>
    </row>
    <row r="28" spans="1:33" s="445" customFormat="1" ht="15" customHeight="1">
      <c r="A28" s="1314"/>
      <c r="B28" s="1314"/>
      <c r="C28" s="1314"/>
      <c r="D28" s="1314"/>
      <c r="E28" s="1314"/>
      <c r="F28" s="1314"/>
      <c r="G28" s="1000"/>
      <c r="H28" s="1000"/>
      <c r="I28" s="1333"/>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4"/>
      <c r="B29" s="1314"/>
      <c r="C29" s="1314"/>
      <c r="D29" s="1314"/>
      <c r="E29" s="1314"/>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4"/>
      <c r="B30" s="1314"/>
      <c r="C30" s="1314"/>
      <c r="D30" s="1314"/>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4"/>
      <c r="B31" s="1314"/>
      <c r="C31" s="1314"/>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4"/>
      <c r="B32" s="1314"/>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4"/>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7" t="s">
        <v>740</v>
      </c>
      <c r="N36" s="1277"/>
      <c r="O36" s="1277"/>
      <c r="P36" s="1277"/>
      <c r="Q36" s="1277"/>
      <c r="R36" s="1277"/>
      <c r="S36" s="1277"/>
      <c r="T36" s="1277"/>
      <c r="U36" s="1277"/>
      <c r="V36" s="1277"/>
      <c r="W36" s="1277"/>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8" t="s">
        <v>470</v>
      </c>
      <c r="G2" s="1279"/>
      <c r="H2" s="1280"/>
      <c r="I2" s="407"/>
    </row>
    <row r="3" spans="1:20" ht="3" customHeight="1"/>
    <row r="4" spans="1:20" s="182" customFormat="1" ht="11.25">
      <c r="A4" s="206"/>
      <c r="B4" s="206"/>
      <c r="C4" s="206"/>
      <c r="D4" s="206"/>
      <c r="F4" s="1230" t="s">
        <v>445</v>
      </c>
      <c r="G4" s="1230"/>
      <c r="H4" s="1230"/>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82">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2"/>
      <c r="B12" s="1282"/>
      <c r="C12" s="1282">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e">
        <f ca="1">"4."&amp;mergeValue(A13) &amp;"."&amp;mergeValue(B13)&amp;"."&amp;mergeValue(C13)&amp;"."&amp;mergeValue(D13)</f>
        <v>#NAME?</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15"/>
      <c r="G15" s="142" t="s">
        <v>401</v>
      </c>
      <c r="H15" s="316"/>
      <c r="I15" s="317"/>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1" t="s">
        <v>745</v>
      </c>
      <c r="M5" s="1311"/>
      <c r="N5" s="1311"/>
      <c r="O5" s="1311"/>
      <c r="P5" s="1311"/>
      <c r="Q5" s="1311"/>
      <c r="R5" s="1311"/>
      <c r="S5" s="1311"/>
      <c r="T5" s="1311"/>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8" t="str">
        <f>IF(datePr_ch="",IF(datePr="","",datePr),datePr_ch)</f>
        <v>28.04.2022</v>
      </c>
      <c r="O8" s="1288"/>
      <c r="P8" s="1288"/>
      <c r="Q8" s="1288"/>
      <c r="R8" s="1288"/>
      <c r="S8" s="1288"/>
      <c r="T8" s="1288"/>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8" t="str">
        <f>IF(numberPr_ch="",IF(numberPr="","",numberPr),numberPr_ch)</f>
        <v>1-04-515</v>
      </c>
      <c r="O9" s="1288"/>
      <c r="P9" s="1288"/>
      <c r="Q9" s="1288"/>
      <c r="R9" s="1288"/>
      <c r="S9" s="1288"/>
      <c r="T9" s="1288"/>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12"/>
      <c r="M12" s="1312"/>
      <c r="N12" s="536"/>
      <c r="O12" s="1332"/>
      <c r="P12" s="1332"/>
      <c r="Q12" s="1332"/>
      <c r="R12" s="1332"/>
      <c r="S12" s="1332"/>
      <c r="T12" s="1332"/>
      <c r="U12" s="456"/>
      <c r="AE12" s="473" t="s">
        <v>371</v>
      </c>
      <c r="AH12" s="475"/>
      <c r="AI12" s="475"/>
      <c r="AJ12" s="475"/>
      <c r="AK12" s="475"/>
    </row>
    <row r="13" spans="1:37">
      <c r="J13" s="451"/>
      <c r="K13" s="451"/>
      <c r="L13" s="447"/>
      <c r="M13" s="447"/>
      <c r="N13" s="447"/>
      <c r="O13" s="1329"/>
      <c r="P13" s="1329"/>
      <c r="Q13" s="1329"/>
      <c r="R13" s="1329"/>
      <c r="S13" s="1329"/>
      <c r="T13" s="1329"/>
      <c r="U13" s="568"/>
      <c r="Z13" s="1329"/>
      <c r="AA13" s="1329"/>
      <c r="AB13" s="1329"/>
      <c r="AC13" s="1329"/>
      <c r="AD13" s="1329"/>
      <c r="AE13" s="1329"/>
    </row>
    <row r="14" spans="1:37">
      <c r="J14" s="451"/>
      <c r="K14" s="451"/>
      <c r="L14" s="1230" t="s">
        <v>445</v>
      </c>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t="s">
        <v>446</v>
      </c>
    </row>
    <row r="15" spans="1:37" ht="14.25" customHeight="1">
      <c r="J15" s="451"/>
      <c r="K15" s="451"/>
      <c r="L15" s="1295" t="s">
        <v>91</v>
      </c>
      <c r="M15" s="1295" t="s">
        <v>618</v>
      </c>
      <c r="N15" s="1346" t="s">
        <v>597</v>
      </c>
      <c r="O15" s="1346"/>
      <c r="P15" s="1346"/>
      <c r="Q15" s="1346"/>
      <c r="R15" s="1346" t="s">
        <v>598</v>
      </c>
      <c r="S15" s="1346"/>
      <c r="T15" s="1346"/>
      <c r="U15" s="1346"/>
      <c r="V15" s="1346" t="s">
        <v>599</v>
      </c>
      <c r="W15" s="1346"/>
      <c r="X15" s="1346"/>
      <c r="Y15" s="1346"/>
      <c r="Z15" s="1295" t="s">
        <v>604</v>
      </c>
      <c r="AA15" s="1295"/>
      <c r="AB15" s="1295"/>
      <c r="AC15" s="1295"/>
      <c r="AD15" s="1295"/>
      <c r="AE15" s="1295" t="s">
        <v>339</v>
      </c>
      <c r="AF15" s="1328" t="s">
        <v>274</v>
      </c>
      <c r="AG15" s="1230"/>
    </row>
    <row r="16" spans="1:37" s="493" customFormat="1" ht="27.75" customHeight="1">
      <c r="A16" s="554"/>
      <c r="B16" s="554"/>
      <c r="C16" s="554"/>
      <c r="D16" s="554"/>
      <c r="E16" s="554"/>
      <c r="F16" s="554"/>
      <c r="G16" s="560"/>
      <c r="H16" s="560"/>
      <c r="I16" s="501"/>
      <c r="J16" s="499"/>
      <c r="K16" s="499"/>
      <c r="L16" s="1295"/>
      <c r="M16" s="1295"/>
      <c r="N16" s="1346"/>
      <c r="O16" s="1346"/>
      <c r="P16" s="1346"/>
      <c r="Q16" s="1346"/>
      <c r="R16" s="1346"/>
      <c r="S16" s="1346"/>
      <c r="T16" s="1346"/>
      <c r="U16" s="1346"/>
      <c r="V16" s="1346"/>
      <c r="W16" s="1346"/>
      <c r="X16" s="1346"/>
      <c r="Y16" s="1346"/>
      <c r="Z16" s="1230" t="s">
        <v>621</v>
      </c>
      <c r="AA16" s="1230"/>
      <c r="AB16" s="1230" t="s">
        <v>615</v>
      </c>
      <c r="AC16" s="1230"/>
      <c r="AD16" s="1230"/>
      <c r="AE16" s="1295"/>
      <c r="AF16" s="1328"/>
      <c r="AG16" s="1230"/>
      <c r="AH16" s="554"/>
      <c r="AI16" s="554"/>
      <c r="AJ16" s="554"/>
      <c r="AK16" s="554"/>
    </row>
    <row r="17" spans="1:37" ht="14.25" customHeight="1">
      <c r="J17" s="451"/>
      <c r="K17" s="451"/>
      <c r="L17" s="1295"/>
      <c r="M17" s="1295"/>
      <c r="N17" s="1346"/>
      <c r="O17" s="1346"/>
      <c r="P17" s="1346"/>
      <c r="Q17" s="1346"/>
      <c r="R17" s="1346"/>
      <c r="S17" s="1346"/>
      <c r="T17" s="1346"/>
      <c r="U17" s="1346"/>
      <c r="V17" s="1346"/>
      <c r="W17" s="1346"/>
      <c r="X17" s="1346"/>
      <c r="Y17" s="1346"/>
      <c r="Z17" s="504" t="s">
        <v>619</v>
      </c>
      <c r="AA17" s="504" t="s">
        <v>620</v>
      </c>
      <c r="AB17" s="506" t="s">
        <v>273</v>
      </c>
      <c r="AC17" s="1337" t="s">
        <v>272</v>
      </c>
      <c r="AD17" s="1337"/>
      <c r="AE17" s="1295"/>
      <c r="AF17" s="1328"/>
      <c r="AG17" s="1230"/>
    </row>
    <row r="18" spans="1:37">
      <c r="J18" s="451"/>
      <c r="K18" s="459">
        <v>1</v>
      </c>
      <c r="L18" s="448" t="s">
        <v>92</v>
      </c>
      <c r="M18" s="448" t="s">
        <v>48</v>
      </c>
      <c r="N18" s="1347">
        <f ca="1">OFFSET(N18,0,-1)+1</f>
        <v>3</v>
      </c>
      <c r="O18" s="1347"/>
      <c r="P18" s="1347"/>
      <c r="Q18" s="1347"/>
      <c r="R18" s="1347">
        <f ca="1">OFFSET(N18,0,0)+1</f>
        <v>4</v>
      </c>
      <c r="S18" s="1347"/>
      <c r="T18" s="1347"/>
      <c r="U18" s="1347"/>
      <c r="V18" s="640"/>
      <c r="W18" s="640"/>
      <c r="X18" s="640"/>
      <c r="Y18" s="641">
        <f ca="1">OFFSET(R18,0,0)+1</f>
        <v>5</v>
      </c>
      <c r="Z18" s="457">
        <f ca="1">OFFSET(Z18,0,-1)+1</f>
        <v>6</v>
      </c>
      <c r="AA18" s="457">
        <f ca="1">OFFSET(AA18,0,-1)+1</f>
        <v>7</v>
      </c>
      <c r="AB18" s="457">
        <f ca="1">OFFSET(AB18,0,-1)+1</f>
        <v>8</v>
      </c>
      <c r="AC18" s="1347">
        <f ca="1">OFFSET(AC18,0,-1)+1</f>
        <v>9</v>
      </c>
      <c r="AD18" s="1347"/>
      <c r="AE18" s="457">
        <f ca="1">OFFSET(AE18,0,-2)+1</f>
        <v>10</v>
      </c>
      <c r="AF18" s="493"/>
      <c r="AG18" s="457">
        <f ca="1">OFFSET(AG18,0,-2)+1</f>
        <v>11</v>
      </c>
    </row>
    <row r="19" spans="1:37" ht="22.5">
      <c r="A19" s="1314">
        <v>1</v>
      </c>
      <c r="B19" s="963"/>
      <c r="C19" s="963"/>
      <c r="D19" s="963"/>
      <c r="E19" s="963"/>
      <c r="F19" s="956"/>
      <c r="G19" s="962"/>
      <c r="H19" s="962"/>
      <c r="I19" s="944"/>
      <c r="J19" s="943"/>
      <c r="K19" s="943"/>
      <c r="L19" s="562" t="e">
        <f ca="1">mergeValue(A19)</f>
        <v>#NAME?</v>
      </c>
      <c r="M19" s="610" t="s">
        <v>19</v>
      </c>
      <c r="N19" s="1348"/>
      <c r="O19" s="1348"/>
      <c r="P19" s="1348"/>
      <c r="Q19" s="1348"/>
      <c r="R19" s="1348"/>
      <c r="S19" s="1348"/>
      <c r="T19" s="1348"/>
      <c r="U19" s="1348"/>
      <c r="V19" s="1348"/>
      <c r="W19" s="1348"/>
      <c r="X19" s="1348"/>
      <c r="Y19" s="1348"/>
      <c r="Z19" s="1348"/>
      <c r="AA19" s="1348"/>
      <c r="AB19" s="1348"/>
      <c r="AC19" s="1348"/>
      <c r="AD19" s="1348"/>
      <c r="AE19" s="1348"/>
      <c r="AF19" s="1348"/>
      <c r="AG19" s="550" t="s">
        <v>718</v>
      </c>
    </row>
    <row r="20" spans="1:37" ht="22.5">
      <c r="A20" s="1314"/>
      <c r="B20" s="1314">
        <v>1</v>
      </c>
      <c r="C20" s="963"/>
      <c r="D20" s="963"/>
      <c r="E20" s="963"/>
      <c r="F20" s="956"/>
      <c r="G20" s="965"/>
      <c r="H20" s="966"/>
      <c r="I20" s="945"/>
      <c r="J20" s="940"/>
      <c r="K20" s="938"/>
      <c r="L20" s="562" t="e">
        <f ca="1">mergeValue(A20) &amp;"."&amp; mergeValue(B20)</f>
        <v>#NAME?</v>
      </c>
      <c r="M20" s="516" t="s">
        <v>15</v>
      </c>
      <c r="N20" s="1349"/>
      <c r="O20" s="1349"/>
      <c r="P20" s="1349"/>
      <c r="Q20" s="1349"/>
      <c r="R20" s="1349"/>
      <c r="S20" s="1349"/>
      <c r="T20" s="1349"/>
      <c r="U20" s="1349"/>
      <c r="V20" s="1349"/>
      <c r="W20" s="1349"/>
      <c r="X20" s="1349"/>
      <c r="Y20" s="1349"/>
      <c r="Z20" s="1349"/>
      <c r="AA20" s="1349"/>
      <c r="AB20" s="1349"/>
      <c r="AC20" s="1349"/>
      <c r="AD20" s="1349"/>
      <c r="AE20" s="1349"/>
      <c r="AF20" s="1349"/>
      <c r="AG20" s="550" t="s">
        <v>459</v>
      </c>
    </row>
    <row r="21" spans="1:37" ht="22.5">
      <c r="A21" s="1314"/>
      <c r="B21" s="1314"/>
      <c r="C21" s="1314">
        <v>1</v>
      </c>
      <c r="D21" s="963"/>
      <c r="E21" s="963"/>
      <c r="F21" s="956"/>
      <c r="G21" s="965"/>
      <c r="H21" s="966"/>
      <c r="I21" s="945"/>
      <c r="J21" s="940"/>
      <c r="K21" s="938"/>
      <c r="L21" s="562" t="e">
        <f ca="1">mergeValue(A21) &amp;"."&amp; mergeValue(B21)&amp;"."&amp; mergeValue(C21)</f>
        <v>#NAME?</v>
      </c>
      <c r="M21" s="517" t="s">
        <v>7</v>
      </c>
      <c r="N21" s="1349"/>
      <c r="O21" s="1349"/>
      <c r="P21" s="1349"/>
      <c r="Q21" s="1349"/>
      <c r="R21" s="1349"/>
      <c r="S21" s="1349"/>
      <c r="T21" s="1349"/>
      <c r="U21" s="1349"/>
      <c r="V21" s="1349"/>
      <c r="W21" s="1349"/>
      <c r="X21" s="1349"/>
      <c r="Y21" s="1349"/>
      <c r="Z21" s="1349"/>
      <c r="AA21" s="1349"/>
      <c r="AB21" s="1349"/>
      <c r="AC21" s="1349"/>
      <c r="AD21" s="1349"/>
      <c r="AE21" s="1349"/>
      <c r="AF21" s="1349"/>
      <c r="AG21" s="550" t="s">
        <v>600</v>
      </c>
    </row>
    <row r="22" spans="1:37" ht="15" customHeight="1">
      <c r="A22" s="1314"/>
      <c r="B22" s="1314"/>
      <c r="C22" s="1314"/>
      <c r="D22" s="1314">
        <v>1</v>
      </c>
      <c r="E22" s="963"/>
      <c r="F22" s="956"/>
      <c r="G22" s="965"/>
      <c r="H22" s="966"/>
      <c r="I22" s="945"/>
      <c r="J22" s="940"/>
      <c r="K22" s="938"/>
      <c r="L22" s="562" t="e">
        <f ca="1">mergeValue(A22) &amp;"."&amp; mergeValue(B22)&amp;"."&amp; mergeValue(C22)&amp;"."&amp; mergeValue(D22)</f>
        <v>#NAME?</v>
      </c>
      <c r="M22" s="518" t="s">
        <v>21</v>
      </c>
      <c r="N22" s="1349"/>
      <c r="O22" s="1349"/>
      <c r="P22" s="1349"/>
      <c r="Q22" s="1349"/>
      <c r="R22" s="1349"/>
      <c r="S22" s="1349"/>
      <c r="T22" s="1349"/>
      <c r="U22" s="1349"/>
      <c r="V22" s="1349"/>
      <c r="W22" s="1349"/>
      <c r="X22" s="1349"/>
      <c r="Y22" s="1349"/>
      <c r="Z22" s="1349"/>
      <c r="AA22" s="1349"/>
      <c r="AB22" s="1349"/>
      <c r="AC22" s="1349"/>
      <c r="AD22" s="1349"/>
      <c r="AE22" s="1349"/>
      <c r="AF22" s="1349"/>
      <c r="AG22" s="550" t="s">
        <v>623</v>
      </c>
    </row>
    <row r="23" spans="1:37" ht="20.100000000000001" customHeight="1">
      <c r="A23" s="1314"/>
      <c r="B23" s="1314"/>
      <c r="C23" s="1314"/>
      <c r="D23" s="1314"/>
      <c r="E23" s="1314">
        <v>1</v>
      </c>
      <c r="F23" s="956"/>
      <c r="G23" s="965"/>
      <c r="H23" s="966"/>
      <c r="I23" s="967"/>
      <c r="J23" s="957"/>
      <c r="K23" s="1229"/>
      <c r="L23" s="1350" t="e">
        <f ca="1">mergeValue(A23) &amp;"."&amp; mergeValue(B23)&amp;"."&amp; mergeValue(C23)&amp;"."&amp; mergeValue(D23)&amp;"."&amp; mergeValue(E23)</f>
        <v>#NAME?</v>
      </c>
      <c r="M23" s="1351"/>
      <c r="N23" s="1310" t="s">
        <v>84</v>
      </c>
      <c r="O23" s="1345"/>
      <c r="P23" s="1341">
        <v>1</v>
      </c>
      <c r="Q23" s="1342"/>
      <c r="R23" s="1310" t="s">
        <v>84</v>
      </c>
      <c r="S23" s="1345"/>
      <c r="T23" s="1341">
        <v>1</v>
      </c>
      <c r="U23" s="1342"/>
      <c r="V23" s="1310" t="s">
        <v>84</v>
      </c>
      <c r="W23" s="531"/>
      <c r="X23" s="509">
        <v>1</v>
      </c>
      <c r="Y23" s="1042"/>
      <c r="Z23" s="638"/>
      <c r="AA23" s="638"/>
      <c r="AB23" s="1320"/>
      <c r="AC23" s="1310" t="s">
        <v>83</v>
      </c>
      <c r="AD23" s="1320"/>
      <c r="AE23" s="1310" t="s">
        <v>84</v>
      </c>
      <c r="AF23" s="547"/>
      <c r="AG23" s="1338" t="s">
        <v>622</v>
      </c>
      <c r="AH23" s="470" t="e">
        <f ca="1">strCheckDate(Z24:AF24)</f>
        <v>#NAME?</v>
      </c>
      <c r="AI23" s="474" t="str">
        <f>IF(AND(COUNTIF(AJ18:AJ27,AJ23)&gt;1,AJ23&lt;&gt;""),"ErrUnique:HasDoubleConn","")</f>
        <v/>
      </c>
      <c r="AJ23" s="474"/>
      <c r="AK23" s="474"/>
    </row>
    <row r="24" spans="1:37" ht="20.100000000000001" customHeight="1">
      <c r="A24" s="1314"/>
      <c r="B24" s="1314"/>
      <c r="C24" s="1314"/>
      <c r="D24" s="1314"/>
      <c r="E24" s="1314"/>
      <c r="F24" s="956"/>
      <c r="G24" s="965"/>
      <c r="H24" s="966"/>
      <c r="I24" s="967"/>
      <c r="J24" s="957"/>
      <c r="K24" s="1229"/>
      <c r="L24" s="1350"/>
      <c r="M24" s="1351"/>
      <c r="N24" s="1310"/>
      <c r="O24" s="1345"/>
      <c r="P24" s="1341"/>
      <c r="Q24" s="1343"/>
      <c r="R24" s="1310"/>
      <c r="S24" s="1345"/>
      <c r="T24" s="1341"/>
      <c r="U24" s="1344"/>
      <c r="V24" s="1310"/>
      <c r="W24" s="570"/>
      <c r="X24" s="535"/>
      <c r="Y24" s="535"/>
      <c r="Z24" s="541"/>
      <c r="AA24" s="572" t="str">
        <f>AB23 &amp; "-" &amp; AD23</f>
        <v>-</v>
      </c>
      <c r="AB24" s="1309"/>
      <c r="AC24" s="1310"/>
      <c r="AD24" s="1309"/>
      <c r="AE24" s="1310"/>
      <c r="AF24" s="639"/>
      <c r="AG24" s="1339"/>
      <c r="AI24" s="474"/>
      <c r="AJ24" s="474"/>
      <c r="AK24" s="474"/>
    </row>
    <row r="25" spans="1:37" ht="20.100000000000001" customHeight="1">
      <c r="A25" s="1314"/>
      <c r="B25" s="1314"/>
      <c r="C25" s="1314"/>
      <c r="D25" s="1314"/>
      <c r="E25" s="1314"/>
      <c r="F25" s="956"/>
      <c r="G25" s="965"/>
      <c r="H25" s="966"/>
      <c r="I25" s="967"/>
      <c r="J25" s="957"/>
      <c r="K25" s="1229"/>
      <c r="L25" s="1350"/>
      <c r="M25" s="1351"/>
      <c r="N25" s="1310"/>
      <c r="O25" s="1345"/>
      <c r="P25" s="1341"/>
      <c r="Q25" s="1344"/>
      <c r="R25" s="1310"/>
      <c r="S25" s="571"/>
      <c r="T25" s="528"/>
      <c r="U25" s="535"/>
      <c r="V25" s="540"/>
      <c r="W25" s="540"/>
      <c r="X25" s="540"/>
      <c r="Y25" s="540"/>
      <c r="Z25" s="541"/>
      <c r="AA25" s="541"/>
      <c r="AB25" s="542"/>
      <c r="AC25" s="534"/>
      <c r="AD25" s="534"/>
      <c r="AE25" s="542"/>
      <c r="AF25" s="534"/>
      <c r="AG25" s="1339"/>
      <c r="AI25" s="474"/>
      <c r="AJ25" s="474"/>
      <c r="AK25" s="474"/>
    </row>
    <row r="26" spans="1:37" ht="20.100000000000001" customHeight="1">
      <c r="A26" s="1314"/>
      <c r="B26" s="1314"/>
      <c r="C26" s="1314"/>
      <c r="D26" s="1314"/>
      <c r="E26" s="1314"/>
      <c r="F26" s="956"/>
      <c r="G26" s="965"/>
      <c r="H26" s="966"/>
      <c r="I26" s="967"/>
      <c r="J26" s="957"/>
      <c r="K26" s="1229"/>
      <c r="L26" s="1350"/>
      <c r="M26" s="1351"/>
      <c r="N26" s="1310"/>
      <c r="O26" s="543"/>
      <c r="P26" s="545"/>
      <c r="Q26" s="544"/>
      <c r="R26" s="540"/>
      <c r="S26" s="540"/>
      <c r="T26" s="540"/>
      <c r="U26" s="540"/>
      <c r="V26" s="540"/>
      <c r="W26" s="540"/>
      <c r="X26" s="540"/>
      <c r="Y26" s="540"/>
      <c r="Z26" s="541"/>
      <c r="AA26" s="541"/>
      <c r="AB26" s="542"/>
      <c r="AC26" s="534"/>
      <c r="AD26" s="534"/>
      <c r="AE26" s="542"/>
      <c r="AF26" s="534"/>
      <c r="AG26" s="1339"/>
      <c r="AI26" s="474"/>
      <c r="AJ26" s="474"/>
      <c r="AK26" s="474"/>
    </row>
    <row r="27" spans="1:37" s="445" customFormat="1" ht="15" customHeight="1">
      <c r="A27" s="1314"/>
      <c r="B27" s="1314"/>
      <c r="C27" s="1314"/>
      <c r="D27" s="1314"/>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0"/>
      <c r="AH27" s="471"/>
      <c r="AI27" s="471"/>
      <c r="AJ27" s="205"/>
      <c r="AK27" s="205"/>
    </row>
    <row r="28" spans="1:37" s="445" customFormat="1" ht="15" customHeight="1">
      <c r="A28" s="1314"/>
      <c r="B28" s="1314"/>
      <c r="C28" s="1314"/>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4"/>
      <c r="B29" s="1314"/>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4"/>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7" t="s">
        <v>747</v>
      </c>
      <c r="N33" s="1277"/>
      <c r="O33" s="1277"/>
      <c r="P33" s="1277"/>
      <c r="Q33" s="1277"/>
      <c r="R33" s="1277"/>
      <c r="S33" s="1277"/>
      <c r="T33" s="1277"/>
      <c r="U33" s="1277"/>
      <c r="V33" s="1277"/>
      <c r="W33" s="1277"/>
      <c r="X33" s="1277"/>
      <c r="Y33" s="1277"/>
      <c r="Z33" s="1277"/>
      <c r="AA33" s="1277"/>
      <c r="AB33" s="1277"/>
      <c r="AC33" s="1277"/>
      <c r="AD33" s="1277"/>
      <c r="AE33" s="1277"/>
      <c r="AF33" s="1277"/>
      <c r="AG33" s="1277"/>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8" t="s">
        <v>470</v>
      </c>
      <c r="G2" s="1279"/>
      <c r="H2" s="1280"/>
      <c r="I2" s="407"/>
    </row>
    <row r="3" spans="1:20" ht="3" customHeight="1"/>
    <row r="4" spans="1:20" s="182" customFormat="1" ht="11.25">
      <c r="A4" s="206"/>
      <c r="B4" s="206"/>
      <c r="C4" s="206"/>
      <c r="D4" s="206"/>
      <c r="F4" s="1230" t="s">
        <v>445</v>
      </c>
      <c r="G4" s="1230"/>
      <c r="H4" s="1230"/>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82">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2"/>
      <c r="B12" s="1282"/>
      <c r="C12" s="1282">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e">
        <f ca="1">"4."&amp;mergeValue(A13) &amp;"."&amp;mergeValue(B13)&amp;"."&amp;mergeValue(C13)&amp;"."&amp;mergeValue(D13)</f>
        <v>#NAME?</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5">
        <v>44685.390775462962</v>
      </c>
      <c r="B2" s="12" t="s">
        <v>757</v>
      </c>
      <c r="C2" s="12" t="s">
        <v>439</v>
      </c>
    </row>
    <row r="3" spans="1:4">
      <c r="A3" s="1195">
        <v>44685.390798611108</v>
      </c>
      <c r="B3" s="12" t="s">
        <v>758</v>
      </c>
      <c r="C3" s="12" t="s">
        <v>439</v>
      </c>
    </row>
    <row r="4" spans="1:4" ht="67.5">
      <c r="A4" s="1195">
        <v>44685.390798611108</v>
      </c>
      <c r="B4" s="12" t="s">
        <v>759</v>
      </c>
      <c r="C4" s="12" t="s">
        <v>439</v>
      </c>
    </row>
    <row r="5" spans="1:4">
      <c r="A5" s="1195">
        <v>44685.390798611108</v>
      </c>
      <c r="B5" s="12" t="s">
        <v>760</v>
      </c>
      <c r="C5" s="12" t="s">
        <v>439</v>
      </c>
    </row>
    <row r="6" spans="1:4">
      <c r="A6" s="1195">
        <v>44685.390821759262</v>
      </c>
      <c r="B6" s="12" t="s">
        <v>761</v>
      </c>
      <c r="C6" s="12" t="s">
        <v>439</v>
      </c>
    </row>
    <row r="7" spans="1:4" ht="22.5">
      <c r="A7" s="1195">
        <v>44685.390879629631</v>
      </c>
      <c r="B7" s="12" t="s">
        <v>762</v>
      </c>
      <c r="C7" s="12" t="s">
        <v>439</v>
      </c>
    </row>
    <row r="8" spans="1:4" ht="22.5">
      <c r="A8" s="1195">
        <v>44685.391030092593</v>
      </c>
      <c r="B8" s="12" t="s">
        <v>763</v>
      </c>
      <c r="C8" s="12" t="s">
        <v>439</v>
      </c>
    </row>
    <row r="9" spans="1:4">
      <c r="A9" s="1195">
        <v>44685.391030092593</v>
      </c>
      <c r="B9" s="12" t="s">
        <v>764</v>
      </c>
      <c r="C9" s="12" t="s">
        <v>439</v>
      </c>
    </row>
    <row r="10" spans="1:4" ht="22.5">
      <c r="A10" s="1195">
        <v>44685.391261574077</v>
      </c>
      <c r="B10" s="12" t="s">
        <v>765</v>
      </c>
      <c r="C10" s="12" t="s">
        <v>439</v>
      </c>
    </row>
    <row r="11" spans="1:4">
      <c r="A11" s="1195">
        <v>44685.419016203705</v>
      </c>
      <c r="B11" s="12" t="s">
        <v>757</v>
      </c>
      <c r="C11" s="12" t="s">
        <v>439</v>
      </c>
    </row>
    <row r="12" spans="1:4">
      <c r="A12" s="1195">
        <v>44685.419027777774</v>
      </c>
      <c r="B12" s="12" t="s">
        <v>769</v>
      </c>
      <c r="C12" s="12" t="s">
        <v>439</v>
      </c>
    </row>
    <row r="13" spans="1:4">
      <c r="A13" s="1195">
        <v>44685.419166666667</v>
      </c>
      <c r="B13" s="12" t="s">
        <v>757</v>
      </c>
      <c r="C13" s="12" t="s">
        <v>439</v>
      </c>
    </row>
    <row r="14" spans="1:4">
      <c r="A14" s="1195">
        <v>44685.419178240743</v>
      </c>
      <c r="B14" s="12" t="s">
        <v>769</v>
      </c>
      <c r="C14" s="12" t="s">
        <v>439</v>
      </c>
    </row>
    <row r="15" spans="1:4">
      <c r="A15" s="1195">
        <v>44685.419560185182</v>
      </c>
      <c r="B15" s="12" t="s">
        <v>757</v>
      </c>
      <c r="C15" s="12" t="s">
        <v>439</v>
      </c>
    </row>
    <row r="16" spans="1:4">
      <c r="A16" s="1195">
        <v>44685.419571759259</v>
      </c>
      <c r="B16" s="12" t="s">
        <v>769</v>
      </c>
      <c r="C16" s="12" t="s">
        <v>439</v>
      </c>
    </row>
    <row r="17" spans="1:3">
      <c r="A17" s="1195">
        <v>44686.594861111109</v>
      </c>
      <c r="B17" s="12" t="s">
        <v>757</v>
      </c>
      <c r="C17" s="12" t="s">
        <v>439</v>
      </c>
    </row>
    <row r="18" spans="1:3">
      <c r="A18" s="1195">
        <v>44686.594872685186</v>
      </c>
      <c r="B18" s="12" t="s">
        <v>769</v>
      </c>
      <c r="C18" s="12" t="s">
        <v>439</v>
      </c>
    </row>
    <row r="19" spans="1:3">
      <c r="A19" s="1195">
        <v>44687.469849537039</v>
      </c>
      <c r="B19" s="12" t="s">
        <v>757</v>
      </c>
      <c r="C19" s="12" t="s">
        <v>439</v>
      </c>
    </row>
    <row r="20" spans="1:3">
      <c r="A20" s="1195">
        <v>44687.469861111109</v>
      </c>
      <c r="B20" s="12" t="s">
        <v>769</v>
      </c>
      <c r="C20" s="12" t="s">
        <v>439</v>
      </c>
    </row>
    <row r="21" spans="1:3">
      <c r="A21" s="1195">
        <v>44687.472187500003</v>
      </c>
      <c r="B21" s="12" t="s">
        <v>757</v>
      </c>
      <c r="C21" s="12" t="s">
        <v>439</v>
      </c>
    </row>
    <row r="22" spans="1:3">
      <c r="A22" s="1195">
        <v>44687.472199074073</v>
      </c>
      <c r="B22" s="12" t="s">
        <v>769</v>
      </c>
      <c r="C22"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1" t="s">
        <v>744</v>
      </c>
      <c r="M5" s="1311"/>
      <c r="N5" s="1311"/>
      <c r="O5" s="1311"/>
      <c r="P5" s="1311"/>
      <c r="Q5" s="1311"/>
      <c r="R5" s="1311"/>
      <c r="S5" s="1311"/>
      <c r="T5" s="1311"/>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28.04.2022</v>
      </c>
      <c r="P8" s="1288"/>
      <c r="Q8" s="1288"/>
      <c r="R8" s="1288"/>
      <c r="S8" s="1288"/>
      <c r="T8" s="1288"/>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1-04-515</v>
      </c>
      <c r="P9" s="1288"/>
      <c r="Q9" s="1288"/>
      <c r="R9" s="1288"/>
      <c r="S9" s="1288"/>
      <c r="T9" s="1288"/>
      <c r="U9" s="635"/>
      <c r="Y9" s="961"/>
      <c r="Z9" s="475"/>
      <c r="AA9" s="475"/>
      <c r="AB9" s="475"/>
      <c r="AC9" s="475"/>
    </row>
    <row r="10" spans="1:29" s="746" customFormat="1" ht="5.25" hidden="1">
      <c r="A10" s="1121"/>
      <c r="B10" s="1121"/>
      <c r="C10" s="1121"/>
      <c r="D10" s="1121"/>
      <c r="E10" s="1121"/>
      <c r="F10" s="1121"/>
      <c r="G10" s="1121"/>
      <c r="H10" s="1121"/>
      <c r="L10" s="1171"/>
      <c r="M10" s="1046"/>
      <c r="O10" s="1287"/>
      <c r="P10" s="1287"/>
      <c r="Q10" s="1287"/>
      <c r="R10" s="1287"/>
      <c r="S10" s="1287"/>
      <c r="T10" s="1287"/>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12"/>
      <c r="M12" s="1312"/>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9"/>
      <c r="R13" s="1329"/>
      <c r="S13" s="1329"/>
      <c r="T13" s="1329"/>
      <c r="U13" s="1329"/>
      <c r="V13" s="1329"/>
    </row>
    <row r="14" spans="1:29">
      <c r="J14" s="451"/>
      <c r="K14" s="451"/>
      <c r="L14" s="1230" t="s">
        <v>445</v>
      </c>
      <c r="M14" s="1230"/>
      <c r="N14" s="1230"/>
      <c r="O14" s="1230"/>
      <c r="P14" s="1230"/>
      <c r="Q14" s="1230"/>
      <c r="R14" s="1230"/>
      <c r="S14" s="1230"/>
      <c r="T14" s="1230"/>
      <c r="U14" s="1230"/>
      <c r="V14" s="1230"/>
      <c r="W14" s="1230"/>
      <c r="X14" s="1230" t="s">
        <v>446</v>
      </c>
    </row>
    <row r="15" spans="1:29" ht="14.25" customHeight="1">
      <c r="J15" s="451"/>
      <c r="K15" s="451"/>
      <c r="L15" s="1295" t="s">
        <v>91</v>
      </c>
      <c r="M15" s="1295" t="s">
        <v>595</v>
      </c>
      <c r="N15" s="504"/>
      <c r="O15" s="1295" t="s">
        <v>596</v>
      </c>
      <c r="P15" s="1346" t="s">
        <v>597</v>
      </c>
      <c r="Q15" s="1346" t="s">
        <v>604</v>
      </c>
      <c r="R15" s="1346"/>
      <c r="S15" s="1346"/>
      <c r="T15" s="1346"/>
      <c r="U15" s="1346"/>
      <c r="V15" s="1295" t="s">
        <v>339</v>
      </c>
      <c r="W15" s="1328" t="s">
        <v>274</v>
      </c>
      <c r="X15" s="1230"/>
    </row>
    <row r="16" spans="1:29" s="493" customFormat="1" ht="25.5" customHeight="1">
      <c r="A16" s="554"/>
      <c r="B16" s="554"/>
      <c r="C16" s="554"/>
      <c r="D16" s="554"/>
      <c r="E16" s="554"/>
      <c r="F16" s="554"/>
      <c r="G16" s="560"/>
      <c r="H16" s="560"/>
      <c r="I16" s="501"/>
      <c r="J16" s="499"/>
      <c r="K16" s="499"/>
      <c r="L16" s="1295"/>
      <c r="M16" s="1295"/>
      <c r="N16" s="504"/>
      <c r="O16" s="1295"/>
      <c r="P16" s="1346"/>
      <c r="Q16" s="1346" t="s">
        <v>621</v>
      </c>
      <c r="R16" s="1346"/>
      <c r="S16" s="1335" t="s">
        <v>615</v>
      </c>
      <c r="T16" s="1335"/>
      <c r="U16" s="1335"/>
      <c r="V16" s="1295"/>
      <c r="W16" s="1328"/>
      <c r="X16" s="1230"/>
      <c r="Y16" s="956"/>
      <c r="Z16" s="554"/>
      <c r="AA16" s="554"/>
      <c r="AB16" s="554"/>
      <c r="AC16" s="554"/>
    </row>
    <row r="17" spans="1:29" ht="14.25" customHeight="1">
      <c r="J17" s="451"/>
      <c r="K17" s="451"/>
      <c r="L17" s="1295"/>
      <c r="M17" s="1295"/>
      <c r="N17" s="504"/>
      <c r="O17" s="1295"/>
      <c r="P17" s="1346"/>
      <c r="Q17" s="504" t="s">
        <v>619</v>
      </c>
      <c r="R17" s="504" t="s">
        <v>620</v>
      </c>
      <c r="S17" s="506" t="s">
        <v>273</v>
      </c>
      <c r="T17" s="1337" t="s">
        <v>272</v>
      </c>
      <c r="U17" s="1337"/>
      <c r="V17" s="1295"/>
      <c r="W17" s="1328"/>
      <c r="X17" s="1230"/>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7">
        <f t="shared" ca="1" si="0"/>
        <v>8</v>
      </c>
      <c r="U18" s="1347"/>
      <c r="V18" s="457">
        <f ca="1">OFFSET(V18,0,-2)+1</f>
        <v>9</v>
      </c>
      <c r="W18" s="493"/>
      <c r="X18" s="457">
        <f ca="1">OFFSET(X18,0,-2)+1</f>
        <v>10</v>
      </c>
    </row>
    <row r="19" spans="1:29" ht="22.5">
      <c r="A19" s="1314">
        <v>1</v>
      </c>
      <c r="B19" s="928"/>
      <c r="C19" s="928"/>
      <c r="D19" s="928"/>
      <c r="E19" s="928"/>
      <c r="F19" s="928"/>
      <c r="G19" s="929"/>
      <c r="H19" s="929"/>
      <c r="I19" s="931"/>
      <c r="J19" s="923"/>
      <c r="K19" s="923"/>
      <c r="L19" s="562" t="e">
        <f ca="1">mergeValue(A19)</f>
        <v>#NAME?</v>
      </c>
      <c r="M19" s="610" t="s">
        <v>19</v>
      </c>
      <c r="N19" s="549"/>
      <c r="O19" s="1327"/>
      <c r="P19" s="1327"/>
      <c r="Q19" s="1327"/>
      <c r="R19" s="1327"/>
      <c r="S19" s="1327"/>
      <c r="T19" s="1327"/>
      <c r="U19" s="1327"/>
      <c r="V19" s="1327"/>
      <c r="W19" s="1327"/>
      <c r="X19" s="550" t="s">
        <v>718</v>
      </c>
    </row>
    <row r="20" spans="1:29" ht="22.5">
      <c r="A20" s="1314"/>
      <c r="B20" s="1314">
        <v>1</v>
      </c>
      <c r="C20" s="928"/>
      <c r="D20" s="928"/>
      <c r="E20" s="928"/>
      <c r="F20" s="928"/>
      <c r="G20" s="933"/>
      <c r="H20" s="930"/>
      <c r="I20" s="935"/>
      <c r="J20" s="920"/>
      <c r="K20" s="919"/>
      <c r="L20" s="562" t="e">
        <f ca="1">mergeValue(A20) &amp;"."&amp; mergeValue(B20)</f>
        <v>#NAME?</v>
      </c>
      <c r="M20" s="516" t="s">
        <v>15</v>
      </c>
      <c r="N20" s="549"/>
      <c r="O20" s="1327"/>
      <c r="P20" s="1327"/>
      <c r="Q20" s="1327"/>
      <c r="R20" s="1327"/>
      <c r="S20" s="1327"/>
      <c r="T20" s="1327"/>
      <c r="U20" s="1327"/>
      <c r="V20" s="1327"/>
      <c r="W20" s="1327"/>
      <c r="X20" s="550" t="s">
        <v>459</v>
      </c>
    </row>
    <row r="21" spans="1:29" ht="22.5">
      <c r="A21" s="1314"/>
      <c r="B21" s="1314"/>
      <c r="C21" s="1314">
        <v>1</v>
      </c>
      <c r="D21" s="928"/>
      <c r="E21" s="928"/>
      <c r="F21" s="928"/>
      <c r="G21" s="933"/>
      <c r="H21" s="930"/>
      <c r="I21" s="936"/>
      <c r="J21" s="920"/>
      <c r="K21" s="919"/>
      <c r="L21" s="562" t="e">
        <f ca="1">mergeValue(A21) &amp;"."&amp; mergeValue(B21)&amp;"."&amp; mergeValue(C21)</f>
        <v>#NAME?</v>
      </c>
      <c r="M21" s="517" t="s">
        <v>7</v>
      </c>
      <c r="N21" s="549"/>
      <c r="O21" s="1327"/>
      <c r="P21" s="1327"/>
      <c r="Q21" s="1327"/>
      <c r="R21" s="1327"/>
      <c r="S21" s="1327"/>
      <c r="T21" s="1327"/>
      <c r="U21" s="1327"/>
      <c r="V21" s="1327"/>
      <c r="W21" s="1327"/>
      <c r="X21" s="550" t="s">
        <v>600</v>
      </c>
    </row>
    <row r="22" spans="1:29">
      <c r="A22" s="1314"/>
      <c r="B22" s="1314"/>
      <c r="C22" s="1314"/>
      <c r="D22" s="1314">
        <v>1</v>
      </c>
      <c r="E22" s="928"/>
      <c r="F22" s="928"/>
      <c r="G22" s="933"/>
      <c r="H22" s="930"/>
      <c r="I22" s="936"/>
      <c r="J22" s="934"/>
      <c r="K22" s="919"/>
      <c r="L22" s="562" t="e">
        <f ca="1">mergeValue(A22) &amp;"."&amp; mergeValue(B22)&amp;"."&amp; mergeValue(C22)&amp;"."&amp; mergeValue(D22)</f>
        <v>#NAME?</v>
      </c>
      <c r="M22" s="518" t="s">
        <v>21</v>
      </c>
      <c r="N22" s="549"/>
      <c r="O22" s="1327"/>
      <c r="P22" s="1327"/>
      <c r="Q22" s="1327"/>
      <c r="R22" s="1327"/>
      <c r="S22" s="1327"/>
      <c r="T22" s="1327"/>
      <c r="U22" s="1327"/>
      <c r="V22" s="1327"/>
      <c r="W22" s="1327"/>
      <c r="X22" s="968" t="s">
        <v>623</v>
      </c>
    </row>
    <row r="23" spans="1:29" ht="42.95" customHeight="1">
      <c r="A23" s="1314"/>
      <c r="B23" s="1314"/>
      <c r="C23" s="1314"/>
      <c r="D23" s="1314"/>
      <c r="E23" s="928">
        <v>1</v>
      </c>
      <c r="F23" s="928"/>
      <c r="G23" s="933"/>
      <c r="H23" s="930"/>
      <c r="I23" s="936"/>
      <c r="J23" s="934"/>
      <c r="K23" s="924"/>
      <c r="L23" s="562" t="e">
        <f ca="1">mergeValue(A23) &amp;"."&amp; mergeValue(B23)&amp;"."&amp; mergeValue(C23)&amp;"."&amp; mergeValue(D23)&amp;"."&amp; mergeValue(E23)</f>
        <v>#NAME?</v>
      </c>
      <c r="M23" s="1019"/>
      <c r="N23" s="512"/>
      <c r="O23" s="1021"/>
      <c r="P23" s="1022"/>
      <c r="Q23" s="1177"/>
      <c r="R23" s="1177"/>
      <c r="S23" s="1175"/>
      <c r="T23" s="619" t="s">
        <v>83</v>
      </c>
      <c r="U23" s="1175"/>
      <c r="V23" s="737" t="s">
        <v>84</v>
      </c>
      <c r="W23" s="787"/>
      <c r="X23" s="1284" t="s">
        <v>748</v>
      </c>
      <c r="Y23" s="956" t="e">
        <f ca="1">strCheckDateTwo(N23:W23)</f>
        <v>#NAME?</v>
      </c>
    </row>
    <row r="24" spans="1:29" hidden="1">
      <c r="A24" s="1314"/>
      <c r="B24" s="1314"/>
      <c r="C24" s="1314"/>
      <c r="D24" s="1314"/>
      <c r="E24" s="928"/>
      <c r="F24" s="928"/>
      <c r="G24" s="933"/>
      <c r="H24" s="930"/>
      <c r="I24" s="936"/>
      <c r="J24" s="934"/>
      <c r="K24" s="924"/>
      <c r="L24" s="600"/>
      <c r="M24" s="531"/>
      <c r="N24" s="615"/>
      <c r="O24" s="615"/>
      <c r="P24" s="615"/>
      <c r="Q24" s="615"/>
      <c r="R24" s="553" t="str">
        <f>S23 &amp; "-" &amp; U23</f>
        <v>-</v>
      </c>
      <c r="S24" s="482"/>
      <c r="T24" s="555"/>
      <c r="U24" s="482"/>
      <c r="V24" s="615"/>
      <c r="W24" s="786"/>
      <c r="X24" s="1285"/>
    </row>
    <row r="25" spans="1:29" ht="15" customHeight="1">
      <c r="A25" s="1314"/>
      <c r="B25" s="1314"/>
      <c r="C25" s="1314"/>
      <c r="D25" s="1314"/>
      <c r="E25" s="928"/>
      <c r="F25" s="928"/>
      <c r="G25" s="933"/>
      <c r="H25" s="930"/>
      <c r="I25" s="936"/>
      <c r="J25" s="934"/>
      <c r="K25" s="924"/>
      <c r="L25" s="508"/>
      <c r="M25" s="521" t="s">
        <v>5</v>
      </c>
      <c r="N25" s="519"/>
      <c r="O25" s="515"/>
      <c r="P25" s="515"/>
      <c r="Q25" s="515"/>
      <c r="R25" s="515"/>
      <c r="S25" s="542"/>
      <c r="T25" s="534"/>
      <c r="U25" s="533"/>
      <c r="V25" s="519"/>
      <c r="W25" s="519"/>
      <c r="X25" s="1286"/>
    </row>
    <row r="26" spans="1:29" s="445" customFormat="1" ht="15" customHeight="1">
      <c r="A26" s="1314"/>
      <c r="B26" s="1314"/>
      <c r="C26" s="1314"/>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4"/>
      <c r="B27" s="1314"/>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4"/>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7" t="s">
        <v>749</v>
      </c>
      <c r="N31" s="1277"/>
      <c r="O31" s="1277"/>
      <c r="P31" s="1277"/>
      <c r="Q31" s="1277"/>
      <c r="R31" s="1277"/>
      <c r="S31" s="1277"/>
      <c r="T31" s="1277"/>
      <c r="U31" s="1277"/>
      <c r="V31" s="1277"/>
      <c r="W31" s="1277"/>
      <c r="X31" s="1277"/>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8" t="s">
        <v>470</v>
      </c>
      <c r="G2" s="1279"/>
      <c r="H2" s="1280"/>
      <c r="I2" s="1136"/>
    </row>
    <row r="3" spans="1:20" ht="3" customHeight="1"/>
    <row r="4" spans="1:20" s="1096" customFormat="1" ht="11.25">
      <c r="A4" s="1101"/>
      <c r="B4" s="1101"/>
      <c r="C4" s="1101"/>
      <c r="D4" s="1101"/>
      <c r="F4" s="1230" t="s">
        <v>445</v>
      </c>
      <c r="G4" s="1230"/>
      <c r="H4" s="1230"/>
      <c r="I4" s="1281"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1"/>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04.05.2022</v>
      </c>
      <c r="I7" s="1097" t="s">
        <v>472</v>
      </c>
      <c r="J7" s="1122"/>
      <c r="K7" s="1101"/>
      <c r="L7" s="1101"/>
      <c r="M7" s="1101"/>
      <c r="N7" s="1101"/>
      <c r="O7" s="1101"/>
      <c r="P7" s="1101"/>
      <c r="Q7" s="1101"/>
      <c r="R7" s="1101"/>
      <c r="S7" s="1101"/>
      <c r="T7" s="1101"/>
    </row>
    <row r="8" spans="1:20" s="1096" customFormat="1" ht="45">
      <c r="A8" s="1282">
        <v>1</v>
      </c>
      <c r="B8" s="1101"/>
      <c r="C8" s="1101"/>
      <c r="D8" s="1101"/>
      <c r="F8" s="1123" t="e">
        <f ca="1">"2." &amp;mergeValue(A8)</f>
        <v>#NAME?</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2"/>
      <c r="B9" s="1101"/>
      <c r="C9" s="1101"/>
      <c r="D9" s="1101"/>
      <c r="F9" s="1123" t="e">
        <f ca="1">"3." &amp;mergeValue(A9)</f>
        <v>#NAME?</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2"/>
      <c r="B10" s="1101"/>
      <c r="C10" s="1101"/>
      <c r="D10" s="1101"/>
      <c r="F10" s="1123" t="e">
        <f ca="1">"4."&amp;mergeValue(A10)</f>
        <v>#NAME?</v>
      </c>
      <c r="G10" s="1132" t="s">
        <v>475</v>
      </c>
      <c r="H10" s="1112" t="s">
        <v>449</v>
      </c>
      <c r="I10" s="1097"/>
      <c r="J10" s="1122"/>
      <c r="K10" s="1101"/>
      <c r="L10" s="1101"/>
      <c r="M10" s="1101"/>
      <c r="N10" s="1101"/>
      <c r="O10" s="1101"/>
      <c r="P10" s="1101"/>
      <c r="Q10" s="1101"/>
      <c r="R10" s="1101"/>
      <c r="S10" s="1101"/>
      <c r="T10" s="1101"/>
    </row>
    <row r="11" spans="1:20" s="1096" customFormat="1" ht="18.75">
      <c r="A11" s="1282"/>
      <c r="B11" s="1282">
        <v>1</v>
      </c>
      <c r="C11" s="1128"/>
      <c r="D11" s="1128"/>
      <c r="F11" s="1123" t="e">
        <f ca="1">"4."&amp;mergeValue(A11) &amp;"."&amp;mergeValue(B11)</f>
        <v>#NAME?</v>
      </c>
      <c r="G11" s="1118" t="s">
        <v>570</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82"/>
      <c r="B12" s="1282"/>
      <c r="C12" s="1282">
        <v>1</v>
      </c>
      <c r="D12" s="1128"/>
      <c r="F12" s="1123" t="e">
        <f ca="1">"4."&amp;mergeValue(A12) &amp;"."&amp;mergeValue(B12)&amp;"."&amp;mergeValue(C12)</f>
        <v>#NAME?</v>
      </c>
      <c r="G12" s="1127" t="s">
        <v>476</v>
      </c>
      <c r="H12" s="1111" t="str">
        <f>IF(Территории!H13="","","" &amp; Территории!H13 &amp; "")</f>
        <v>Бавлинский муниципальный район</v>
      </c>
      <c r="I12" s="1097" t="s">
        <v>479</v>
      </c>
      <c r="J12" s="1122"/>
      <c r="K12" s="1101"/>
      <c r="L12" s="1101"/>
      <c r="M12" s="1101"/>
      <c r="N12" s="1101"/>
      <c r="O12" s="1101"/>
      <c r="P12" s="1101"/>
      <c r="Q12" s="1101"/>
      <c r="R12" s="1101"/>
      <c r="S12" s="1101"/>
      <c r="T12" s="1101"/>
    </row>
    <row r="13" spans="1:20" s="1096" customFormat="1" ht="56.25">
      <c r="A13" s="1282"/>
      <c r="B13" s="1282"/>
      <c r="C13" s="1282"/>
      <c r="D13" s="1128">
        <v>1</v>
      </c>
      <c r="F13" s="1123" t="e">
        <f ca="1">"4."&amp;mergeValue(A13) &amp;"."&amp;mergeValue(B13)&amp;"."&amp;mergeValue(C13)&amp;"."&amp;mergeValue(D13)</f>
        <v>#NAME?</v>
      </c>
      <c r="G13" s="1135" t="s">
        <v>477</v>
      </c>
      <c r="H13" s="1111" t="str">
        <f>IF(Территории!R14="","","" &amp; Территории!R14 &amp; "")</f>
        <v>Город Бавлы (92614101)</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7" t="s">
        <v>571</v>
      </c>
      <c r="H15" s="1277"/>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11" t="s">
        <v>695</v>
      </c>
      <c r="E5" s="1311"/>
      <c r="F5" s="1311"/>
      <c r="G5" s="1311"/>
      <c r="H5" s="1137"/>
    </row>
    <row r="6" spans="1:17" ht="3" customHeight="1">
      <c r="C6" s="1080"/>
      <c r="D6" s="1075"/>
      <c r="E6" s="1141"/>
      <c r="F6" s="1141"/>
      <c r="G6" s="1079"/>
      <c r="H6" s="1142"/>
    </row>
    <row r="7" spans="1:17">
      <c r="C7" s="1080"/>
      <c r="D7" s="1295" t="s">
        <v>445</v>
      </c>
      <c r="E7" s="1295"/>
      <c r="F7" s="1295"/>
      <c r="G7" s="1295"/>
      <c r="H7" s="1352" t="s">
        <v>446</v>
      </c>
    </row>
    <row r="8" spans="1:17">
      <c r="C8" s="1080"/>
      <c r="D8" s="1084" t="s">
        <v>91</v>
      </c>
      <c r="E8" s="1085" t="s">
        <v>448</v>
      </c>
      <c r="F8" s="1085" t="s">
        <v>439</v>
      </c>
      <c r="G8" s="1085" t="s">
        <v>447</v>
      </c>
      <c r="H8" s="1352"/>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84" t="s">
        <v>700</v>
      </c>
    </row>
    <row r="11" spans="1:17" ht="21" customHeight="1">
      <c r="A11" s="1105"/>
      <c r="C11" s="1080"/>
      <c r="D11" s="1095" t="s">
        <v>48</v>
      </c>
      <c r="E11" s="1150" t="s">
        <v>699</v>
      </c>
      <c r="F11" s="1130"/>
      <c r="G11" s="1110"/>
      <c r="H11" s="1285"/>
    </row>
    <row r="12" spans="1:17" ht="21" customHeight="1">
      <c r="A12" s="1083"/>
      <c r="C12" s="1078"/>
      <c r="D12" s="1095" t="s">
        <v>49</v>
      </c>
      <c r="E12" s="1150" t="s">
        <v>682</v>
      </c>
      <c r="F12" s="1130"/>
      <c r="G12" s="1110"/>
      <c r="H12" s="1285"/>
      <c r="I12" s="1100"/>
      <c r="K12" s="1074"/>
    </row>
    <row r="13" spans="1:17" ht="21" customHeight="1">
      <c r="A13" s="1083"/>
      <c r="C13" s="1078"/>
      <c r="D13" s="1095" t="s">
        <v>50</v>
      </c>
      <c r="E13" s="1150" t="s">
        <v>683</v>
      </c>
      <c r="F13" s="1130"/>
      <c r="G13" s="1110"/>
      <c r="H13" s="1285"/>
      <c r="I13" s="1100"/>
      <c r="K13" s="1074"/>
    </row>
    <row r="14" spans="1:17" ht="15" customHeight="1">
      <c r="A14" s="1105"/>
      <c r="C14" s="1080"/>
      <c r="D14" s="1086"/>
      <c r="E14" s="1152" t="s">
        <v>327</v>
      </c>
      <c r="F14" s="1147"/>
      <c r="G14" s="1145"/>
      <c r="H14" s="1286"/>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8" t="s">
        <v>470</v>
      </c>
      <c r="G2" s="1279"/>
      <c r="H2" s="1280"/>
      <c r="I2" s="1136"/>
    </row>
    <row r="3" spans="1:20" ht="3" customHeight="1"/>
    <row r="4" spans="1:20" s="1096" customFormat="1" ht="11.25">
      <c r="A4" s="1101"/>
      <c r="B4" s="1101"/>
      <c r="C4" s="1101"/>
      <c r="D4" s="1101"/>
      <c r="F4" s="1230" t="s">
        <v>445</v>
      </c>
      <c r="G4" s="1230"/>
      <c r="H4" s="1230"/>
      <c r="I4" s="1281"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2" t="s">
        <v>439</v>
      </c>
      <c r="I5" s="1281"/>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6" t="str">
        <f>IF(dateCh="","",dateCh)</f>
        <v>04.05.2022</v>
      </c>
      <c r="I7" s="1097" t="s">
        <v>472</v>
      </c>
      <c r="J7" s="1122"/>
      <c r="K7" s="1101"/>
      <c r="L7" s="1101"/>
      <c r="M7" s="1101"/>
      <c r="N7" s="1101"/>
      <c r="O7" s="1101"/>
      <c r="P7" s="1101"/>
      <c r="Q7" s="1101"/>
      <c r="R7" s="1101"/>
      <c r="S7" s="1101"/>
      <c r="T7" s="1101"/>
    </row>
    <row r="8" spans="1:20" s="1096" customFormat="1" ht="45">
      <c r="A8" s="1282">
        <v>1</v>
      </c>
      <c r="B8" s="1101"/>
      <c r="C8" s="1101"/>
      <c r="D8" s="1101"/>
      <c r="F8" s="1123" t="e">
        <f ca="1">"2." &amp;mergeValue(A8)</f>
        <v>#NAME?</v>
      </c>
      <c r="G8" s="1132" t="s">
        <v>473</v>
      </c>
      <c r="H8" s="1186"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2"/>
      <c r="B9" s="1101"/>
      <c r="C9" s="1101"/>
      <c r="D9" s="1101"/>
      <c r="F9" s="1123" t="e">
        <f ca="1">"3." &amp;mergeValue(A9)</f>
        <v>#NAME?</v>
      </c>
      <c r="G9" s="1132" t="s">
        <v>474</v>
      </c>
      <c r="H9" s="1186"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2"/>
      <c r="B10" s="1101"/>
      <c r="C10" s="1101"/>
      <c r="D10" s="1101"/>
      <c r="F10" s="1123" t="e">
        <f ca="1">"4."&amp;mergeValue(A10)</f>
        <v>#NAME?</v>
      </c>
      <c r="G10" s="1132" t="s">
        <v>475</v>
      </c>
      <c r="H10" s="1192" t="s">
        <v>449</v>
      </c>
      <c r="I10" s="1097"/>
      <c r="J10" s="1122"/>
      <c r="K10" s="1101"/>
      <c r="L10" s="1101"/>
      <c r="M10" s="1101"/>
      <c r="N10" s="1101"/>
      <c r="O10" s="1101"/>
      <c r="P10" s="1101"/>
      <c r="Q10" s="1101"/>
      <c r="R10" s="1101"/>
      <c r="S10" s="1101"/>
      <c r="T10" s="1101"/>
    </row>
    <row r="11" spans="1:20" s="1096" customFormat="1" ht="18.75">
      <c r="A11" s="1282"/>
      <c r="B11" s="1282">
        <v>1</v>
      </c>
      <c r="C11" s="1182"/>
      <c r="D11" s="1182"/>
      <c r="F11" s="1123" t="e">
        <f ca="1">"4."&amp;mergeValue(A11) &amp;"."&amp;mergeValue(B11)</f>
        <v>#NAME?</v>
      </c>
      <c r="G11" s="1118" t="s">
        <v>570</v>
      </c>
      <c r="H11" s="1186"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82"/>
      <c r="B12" s="1282"/>
      <c r="C12" s="1282">
        <v>1</v>
      </c>
      <c r="D12" s="1182"/>
      <c r="F12" s="1123" t="e">
        <f ca="1">"4."&amp;mergeValue(A12) &amp;"."&amp;mergeValue(B12)&amp;"."&amp;mergeValue(C12)</f>
        <v>#NAME?</v>
      </c>
      <c r="G12" s="1127" t="s">
        <v>476</v>
      </c>
      <c r="H12" s="1186" t="str">
        <f>IF(Территории!H13="","","" &amp; Территории!H13 &amp; "")</f>
        <v>Бавлинский муниципальный район</v>
      </c>
      <c r="I12" s="1097" t="s">
        <v>479</v>
      </c>
      <c r="J12" s="1122"/>
      <c r="K12" s="1101"/>
      <c r="L12" s="1101"/>
      <c r="M12" s="1101"/>
      <c r="N12" s="1101"/>
      <c r="O12" s="1101"/>
      <c r="P12" s="1101"/>
      <c r="Q12" s="1101"/>
      <c r="R12" s="1101"/>
      <c r="S12" s="1101"/>
      <c r="T12" s="1101"/>
    </row>
    <row r="13" spans="1:20" s="1096" customFormat="1" ht="56.25">
      <c r="A13" s="1282"/>
      <c r="B13" s="1282"/>
      <c r="C13" s="1282"/>
      <c r="D13" s="1182">
        <v>1</v>
      </c>
      <c r="F13" s="1123" t="e">
        <f ca="1">"4."&amp;mergeValue(A13) &amp;"."&amp;mergeValue(B13)&amp;"."&amp;mergeValue(C13)&amp;"."&amp;mergeValue(D13)</f>
        <v>#NAME?</v>
      </c>
      <c r="G13" s="1135" t="s">
        <v>477</v>
      </c>
      <c r="H13" s="1186" t="str">
        <f>IF(Территории!R14="","","" &amp; Территории!R14 &amp; "")</f>
        <v>Город Бавлы (92614101)</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7" t="s">
        <v>571</v>
      </c>
      <c r="H15" s="1277"/>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7"/>
  <sheetViews>
    <sheetView showGridLines="0" topLeftCell="C28" zoomScaleNormal="100" workbookViewId="0">
      <selection activeCell="J32" sqref="J3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11" t="s">
        <v>707</v>
      </c>
      <c r="E5" s="1311"/>
      <c r="F5" s="1311"/>
      <c r="G5" s="1311"/>
      <c r="H5" s="1311"/>
      <c r="I5" s="1311"/>
      <c r="J5" s="1311"/>
      <c r="K5" s="1311"/>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8" t="str">
        <f>IF(datePr_ch="",IF(datePr="","",datePr),datePr_ch)</f>
        <v>28.04.2022</v>
      </c>
      <c r="G7" s="1288"/>
      <c r="H7" s="1288"/>
      <c r="I7" s="1288"/>
      <c r="J7" s="1288"/>
      <c r="K7" s="1288"/>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8" t="str">
        <f>IF(numberPr_ch="",IF(numberPr="","",numberPr),numberPr_ch)</f>
        <v>1-04-515</v>
      </c>
      <c r="G8" s="1288"/>
      <c r="H8" s="1288"/>
      <c r="I8" s="1288"/>
      <c r="J8" s="1288"/>
      <c r="K8" s="1288"/>
      <c r="L8" s="1169"/>
      <c r="M8" s="1098"/>
    </row>
    <row r="9" spans="1:32">
      <c r="C9" s="1080"/>
      <c r="D9" s="1075"/>
      <c r="E9" s="1141"/>
      <c r="F9" s="1141"/>
      <c r="G9" s="1141"/>
      <c r="H9" s="1141"/>
      <c r="I9" s="1141"/>
      <c r="J9" s="1141"/>
      <c r="K9" s="1079"/>
      <c r="L9" s="1142"/>
    </row>
    <row r="10" spans="1:32" ht="21" customHeight="1">
      <c r="C10" s="1080"/>
      <c r="D10" s="1295" t="s">
        <v>445</v>
      </c>
      <c r="E10" s="1295"/>
      <c r="F10" s="1295"/>
      <c r="G10" s="1295"/>
      <c r="H10" s="1295"/>
      <c r="I10" s="1295"/>
      <c r="J10" s="1295"/>
      <c r="K10" s="1295"/>
      <c r="L10" s="1352" t="s">
        <v>446</v>
      </c>
    </row>
    <row r="11" spans="1:32" ht="21" customHeight="1">
      <c r="C11" s="1080"/>
      <c r="D11" s="1306" t="s">
        <v>91</v>
      </c>
      <c r="E11" s="1363" t="s">
        <v>296</v>
      </c>
      <c r="F11" s="1363" t="s">
        <v>19</v>
      </c>
      <c r="G11" s="1372" t="s">
        <v>684</v>
      </c>
      <c r="H11" s="1373"/>
      <c r="I11" s="1374"/>
      <c r="J11" s="1363" t="s">
        <v>439</v>
      </c>
      <c r="K11" s="1363" t="s">
        <v>447</v>
      </c>
      <c r="L11" s="1352"/>
    </row>
    <row r="12" spans="1:32" ht="21" customHeight="1">
      <c r="C12" s="1080"/>
      <c r="D12" s="1308"/>
      <c r="E12" s="1364"/>
      <c r="F12" s="1364"/>
      <c r="G12" s="1365" t="s">
        <v>685</v>
      </c>
      <c r="H12" s="1366"/>
      <c r="I12" s="1085" t="s">
        <v>686</v>
      </c>
      <c r="J12" s="1364"/>
      <c r="K12" s="1364"/>
      <c r="L12" s="1352"/>
    </row>
    <row r="13" spans="1:32" ht="12" customHeight="1">
      <c r="C13" s="1080"/>
      <c r="D13" s="1076" t="s">
        <v>92</v>
      </c>
      <c r="E13" s="1076" t="s">
        <v>48</v>
      </c>
      <c r="F13" s="1076" t="s">
        <v>49</v>
      </c>
      <c r="G13" s="1367" t="s">
        <v>50</v>
      </c>
      <c r="H13" s="1367"/>
      <c r="I13" s="1076" t="s">
        <v>67</v>
      </c>
      <c r="J13" s="1076" t="s">
        <v>68</v>
      </c>
      <c r="K13" s="1076" t="s">
        <v>182</v>
      </c>
      <c r="L13" s="1076" t="s">
        <v>183</v>
      </c>
    </row>
    <row r="14" spans="1:32" ht="14.25" customHeight="1">
      <c r="A14" s="1105"/>
      <c r="C14" s="1080"/>
      <c r="D14" s="1153">
        <v>1</v>
      </c>
      <c r="E14" s="1353" t="s">
        <v>687</v>
      </c>
      <c r="F14" s="1368"/>
      <c r="G14" s="1368"/>
      <c r="H14" s="1368"/>
      <c r="I14" s="1368"/>
      <c r="J14" s="1368"/>
      <c r="K14" s="1368"/>
      <c r="L14" s="1090"/>
      <c r="M14" s="1155"/>
    </row>
    <row r="15" spans="1:32" ht="56.25">
      <c r="A15" s="1105"/>
      <c r="C15" s="1080"/>
      <c r="D15" s="1153" t="s">
        <v>294</v>
      </c>
      <c r="E15" s="1108" t="s">
        <v>449</v>
      </c>
      <c r="F15" s="1108" t="s">
        <v>449</v>
      </c>
      <c r="G15" s="1360" t="s">
        <v>449</v>
      </c>
      <c r="H15" s="1361"/>
      <c r="I15" s="1108" t="s">
        <v>449</v>
      </c>
      <c r="J15" s="1130" t="s">
        <v>3382</v>
      </c>
      <c r="K15" s="1037" t="s">
        <v>3383</v>
      </c>
      <c r="L15" s="1097" t="s">
        <v>688</v>
      </c>
      <c r="M15" s="1155"/>
    </row>
    <row r="16" spans="1:32" ht="18.75">
      <c r="A16" s="1105"/>
      <c r="B16" s="1094">
        <v>3</v>
      </c>
      <c r="C16" s="1080"/>
      <c r="D16" s="1156">
        <v>2</v>
      </c>
      <c r="E16" s="1369" t="s">
        <v>689</v>
      </c>
      <c r="F16" s="1370"/>
      <c r="G16" s="1370"/>
      <c r="H16" s="1371"/>
      <c r="I16" s="1371"/>
      <c r="J16" s="1371" t="s">
        <v>449</v>
      </c>
      <c r="K16" s="1371"/>
      <c r="L16" s="1151"/>
      <c r="M16" s="1155"/>
    </row>
    <row r="17" spans="1:15" ht="77.099999999999994" customHeight="1">
      <c r="A17" s="1105"/>
      <c r="C17" s="1354"/>
      <c r="D17" s="1362" t="s">
        <v>690</v>
      </c>
      <c r="E17"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17" s="1108"/>
      <c r="H17" s="1167" t="s">
        <v>2664</v>
      </c>
      <c r="I17" s="1165" t="s">
        <v>3379</v>
      </c>
      <c r="J17" s="1130" t="s">
        <v>247</v>
      </c>
      <c r="K17" s="1108" t="s">
        <v>449</v>
      </c>
      <c r="L17" s="1284" t="s">
        <v>711</v>
      </c>
      <c r="M17" s="1155"/>
    </row>
    <row r="18" spans="1:15" s="1071" customFormat="1" ht="35.25" customHeight="1">
      <c r="A18" s="1105"/>
      <c r="B18" s="1094"/>
      <c r="C18" s="1354"/>
      <c r="D18" s="1362"/>
      <c r="E18" s="1357"/>
      <c r="F18" s="1358"/>
      <c r="G18" s="1188" t="s">
        <v>3374</v>
      </c>
      <c r="H18" s="1167" t="s">
        <v>3380</v>
      </c>
      <c r="I18" s="1165" t="s">
        <v>2665</v>
      </c>
      <c r="J18" s="1130" t="s">
        <v>247</v>
      </c>
      <c r="K18" s="1108" t="s">
        <v>449</v>
      </c>
      <c r="L18" s="1285"/>
      <c r="M18" s="1155"/>
      <c r="N18" s="1100"/>
      <c r="O18" s="1100"/>
    </row>
    <row r="19" spans="1:15" ht="15" customHeight="1">
      <c r="A19" s="1105"/>
      <c r="C19" s="1354"/>
      <c r="D19" s="1362"/>
      <c r="E19" s="1357"/>
      <c r="F19" s="1358"/>
      <c r="G19" s="1157"/>
      <c r="H19" s="1152" t="s">
        <v>274</v>
      </c>
      <c r="I19" s="1147"/>
      <c r="J19" s="1147"/>
      <c r="K19" s="1145"/>
      <c r="L19" s="1286"/>
      <c r="M19" s="1155"/>
    </row>
    <row r="20" spans="1:15" ht="18.75">
      <c r="A20" s="1105"/>
      <c r="B20" s="1094">
        <v>3</v>
      </c>
      <c r="C20" s="1080"/>
      <c r="D20" s="1095" t="s">
        <v>49</v>
      </c>
      <c r="E20" s="1353" t="s">
        <v>691</v>
      </c>
      <c r="F20" s="1353"/>
      <c r="G20" s="1353"/>
      <c r="H20" s="1353"/>
      <c r="I20" s="1353"/>
      <c r="J20" s="1353"/>
      <c r="K20" s="1353"/>
      <c r="L20" s="1129"/>
      <c r="M20" s="1155"/>
    </row>
    <row r="21" spans="1:15" ht="33.75">
      <c r="A21" s="1105"/>
      <c r="C21" s="1080"/>
      <c r="D21" s="1153" t="s">
        <v>440</v>
      </c>
      <c r="E21" s="1108" t="s">
        <v>449</v>
      </c>
      <c r="F21" s="1108" t="s">
        <v>449</v>
      </c>
      <c r="G21" s="1360" t="s">
        <v>449</v>
      </c>
      <c r="H21" s="1361"/>
      <c r="I21" s="1108" t="s">
        <v>449</v>
      </c>
      <c r="J21" s="1108" t="s">
        <v>449</v>
      </c>
      <c r="K21" s="1037" t="s">
        <v>3384</v>
      </c>
      <c r="L21" s="1097" t="s">
        <v>692</v>
      </c>
      <c r="M21" s="1155"/>
    </row>
    <row r="22" spans="1:15" ht="18.75">
      <c r="A22" s="1105"/>
      <c r="B22" s="1094">
        <v>3</v>
      </c>
      <c r="C22" s="1080"/>
      <c r="D22" s="1095" t="s">
        <v>50</v>
      </c>
      <c r="E22" s="1353" t="s">
        <v>693</v>
      </c>
      <c r="F22" s="1353"/>
      <c r="G22" s="1353"/>
      <c r="H22" s="1353"/>
      <c r="I22" s="1353"/>
      <c r="J22" s="1353"/>
      <c r="K22" s="1353"/>
      <c r="L22" s="1129"/>
      <c r="M22" s="1155"/>
    </row>
    <row r="23" spans="1:15" ht="54.95" customHeight="1">
      <c r="A23" s="1105"/>
      <c r="C23" s="1354"/>
      <c r="D23" s="1362" t="s">
        <v>441</v>
      </c>
      <c r="E23"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3"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23" s="1108"/>
      <c r="H23" s="1165" t="s">
        <v>2664</v>
      </c>
      <c r="I23" s="1165" t="s">
        <v>3379</v>
      </c>
      <c r="J23" s="1170">
        <f>1874.07*J27</f>
        <v>70354.377536849992</v>
      </c>
      <c r="K23" s="1108" t="s">
        <v>449</v>
      </c>
      <c r="L23" s="1284" t="s">
        <v>712</v>
      </c>
      <c r="M23" s="1155"/>
    </row>
    <row r="24" spans="1:15" s="1071" customFormat="1" ht="18.95" customHeight="1">
      <c r="A24" s="1105"/>
      <c r="B24" s="1094"/>
      <c r="C24" s="1354"/>
      <c r="D24" s="1362"/>
      <c r="E24" s="1357"/>
      <c r="F24" s="1358"/>
      <c r="G24" s="1188" t="s">
        <v>3374</v>
      </c>
      <c r="H24" s="1167" t="s">
        <v>3380</v>
      </c>
      <c r="I24" s="1165" t="s">
        <v>2665</v>
      </c>
      <c r="J24" s="1170">
        <f>171569.357031044-J23</f>
        <v>101214.97949419401</v>
      </c>
      <c r="K24" s="1108" t="s">
        <v>449</v>
      </c>
      <c r="L24" s="1285"/>
      <c r="M24" s="1155"/>
      <c r="N24" s="1100"/>
      <c r="O24" s="1100"/>
    </row>
    <row r="25" spans="1:15" ht="15" customHeight="1">
      <c r="A25" s="1105"/>
      <c r="C25" s="1354"/>
      <c r="D25" s="1362"/>
      <c r="E25" s="1357"/>
      <c r="F25" s="1358"/>
      <c r="G25" s="1157"/>
      <c r="H25" s="1152" t="s">
        <v>274</v>
      </c>
      <c r="I25" s="1144"/>
      <c r="J25" s="1144"/>
      <c r="K25" s="1145"/>
      <c r="L25" s="1286"/>
      <c r="M25" s="1155"/>
    </row>
    <row r="26" spans="1:15" ht="18.75">
      <c r="A26" s="1105"/>
      <c r="C26" s="1080"/>
      <c r="D26" s="1095" t="s">
        <v>67</v>
      </c>
      <c r="E26" s="1353" t="s">
        <v>766</v>
      </c>
      <c r="F26" s="1353"/>
      <c r="G26" s="1353"/>
      <c r="H26" s="1353"/>
      <c r="I26" s="1353"/>
      <c r="J26" s="1353"/>
      <c r="K26" s="1353"/>
      <c r="L26" s="1129"/>
      <c r="M26" s="1155"/>
    </row>
    <row r="27" spans="1:15" ht="77.099999999999994" customHeight="1">
      <c r="A27" s="1105"/>
      <c r="C27" s="1354"/>
      <c r="D27" s="1355" t="s">
        <v>442</v>
      </c>
      <c r="E27"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7"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27" s="1108"/>
      <c r="H27" s="1167" t="s">
        <v>2664</v>
      </c>
      <c r="I27" s="1165" t="s">
        <v>3379</v>
      </c>
      <c r="J27" s="1170">
        <v>37.540954999999997</v>
      </c>
      <c r="K27" s="1108" t="s">
        <v>449</v>
      </c>
      <c r="L27" s="1284" t="s">
        <v>767</v>
      </c>
      <c r="M27" s="1155"/>
    </row>
    <row r="28" spans="1:15" s="1071" customFormat="1" ht="18.95" customHeight="1">
      <c r="A28" s="1105"/>
      <c r="B28" s="1094"/>
      <c r="C28" s="1354"/>
      <c r="D28" s="1359"/>
      <c r="E28" s="1357"/>
      <c r="F28" s="1358"/>
      <c r="G28" s="1188" t="s">
        <v>3374</v>
      </c>
      <c r="H28" s="1167" t="s">
        <v>3380</v>
      </c>
      <c r="I28" s="1165" t="s">
        <v>2665</v>
      </c>
      <c r="J28" s="1170">
        <v>25.774114999999998</v>
      </c>
      <c r="K28" s="1108" t="s">
        <v>449</v>
      </c>
      <c r="L28" s="1285"/>
      <c r="M28" s="1155"/>
      <c r="N28" s="1100"/>
      <c r="O28" s="1100"/>
    </row>
    <row r="29" spans="1:15" ht="15" customHeight="1">
      <c r="A29" s="1105"/>
      <c r="C29" s="1354"/>
      <c r="D29" s="1356"/>
      <c r="E29" s="1357"/>
      <c r="F29" s="1358"/>
      <c r="G29" s="1157"/>
      <c r="H29" s="1152" t="s">
        <v>274</v>
      </c>
      <c r="I29" s="1144"/>
      <c r="J29" s="1144"/>
      <c r="K29" s="1145"/>
      <c r="L29" s="1286"/>
      <c r="M29" s="1155"/>
    </row>
    <row r="30" spans="1:15" ht="26.1" customHeight="1">
      <c r="A30" s="1105"/>
      <c r="C30" s="1080"/>
      <c r="D30" s="1095" t="s">
        <v>68</v>
      </c>
      <c r="E30" s="1353" t="s">
        <v>714</v>
      </c>
      <c r="F30" s="1353"/>
      <c r="G30" s="1353"/>
      <c r="H30" s="1353"/>
      <c r="I30" s="1353"/>
      <c r="J30" s="1353"/>
      <c r="K30" s="1353"/>
      <c r="L30" s="1129"/>
      <c r="M30" s="1155"/>
    </row>
    <row r="31" spans="1:15" ht="101.25" customHeight="1">
      <c r="A31" s="1105"/>
      <c r="C31" s="1354"/>
      <c r="D31" s="1355" t="s">
        <v>443</v>
      </c>
      <c r="E31"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31" s="1108"/>
      <c r="H31" s="1167" t="s">
        <v>2664</v>
      </c>
      <c r="I31" s="1165" t="s">
        <v>3379</v>
      </c>
      <c r="J31" s="1170">
        <f>6685.67278+7246.7-1266.85</f>
        <v>12665.522779999999</v>
      </c>
      <c r="K31" s="1108" t="s">
        <v>449</v>
      </c>
      <c r="L31" s="1284" t="s">
        <v>715</v>
      </c>
      <c r="M31" s="1155"/>
      <c r="O31" s="1100" t="s">
        <v>553</v>
      </c>
    </row>
    <row r="32" spans="1:15" ht="18.75">
      <c r="A32" s="1105"/>
      <c r="C32" s="1354"/>
      <c r="D32" s="1356"/>
      <c r="E32" s="1357"/>
      <c r="F32" s="1358"/>
      <c r="G32" s="1157"/>
      <c r="H32" s="1152" t="s">
        <v>274</v>
      </c>
      <c r="I32" s="1144"/>
      <c r="J32" s="1144"/>
      <c r="K32" s="1145"/>
      <c r="L32" s="1286"/>
      <c r="M32" s="1155"/>
    </row>
    <row r="33" spans="1:15" ht="25.5" customHeight="1">
      <c r="A33" s="1105"/>
      <c r="B33" s="1094">
        <v>3</v>
      </c>
      <c r="C33" s="1080"/>
      <c r="D33" s="1095" t="s">
        <v>182</v>
      </c>
      <c r="E33" s="1353" t="s">
        <v>713</v>
      </c>
      <c r="F33" s="1353"/>
      <c r="G33" s="1353"/>
      <c r="H33" s="1353"/>
      <c r="I33" s="1353"/>
      <c r="J33" s="1353"/>
      <c r="K33" s="1353"/>
      <c r="L33" s="1129"/>
      <c r="M33" s="1155"/>
    </row>
    <row r="34" spans="1:15" ht="112.5" customHeight="1">
      <c r="A34" s="1105"/>
      <c r="C34" s="1354"/>
      <c r="D34" s="1355" t="s">
        <v>694</v>
      </c>
      <c r="E34" s="1357"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4" s="1358" t="str">
        <f>IF('Перечень тарифов'!J21="","наименование отсутствует","" &amp; 'Перечень тарифов'!J21 &amp; "")</f>
        <v>Тариф на тепловую энергию (мощность),поставляемую теплоснаюжающими организациями потребителям</v>
      </c>
      <c r="G34" s="1108"/>
      <c r="H34" s="1167" t="s">
        <v>2664</v>
      </c>
      <c r="I34" s="1165" t="s">
        <v>3379</v>
      </c>
      <c r="J34" s="1170">
        <f>65.031258+2805.78+17543.07</f>
        <v>20413.881258000001</v>
      </c>
      <c r="K34" s="1108" t="s">
        <v>449</v>
      </c>
      <c r="L34" s="1284" t="s">
        <v>716</v>
      </c>
      <c r="M34" s="1155"/>
    </row>
    <row r="35" spans="1:15" ht="18.75">
      <c r="A35" s="1105"/>
      <c r="C35" s="1354"/>
      <c r="D35" s="1356"/>
      <c r="E35" s="1357"/>
      <c r="F35" s="1358"/>
      <c r="G35" s="1157"/>
      <c r="H35" s="1152" t="s">
        <v>274</v>
      </c>
      <c r="I35" s="1144"/>
      <c r="J35" s="1144"/>
      <c r="K35" s="1145"/>
      <c r="L35" s="1286"/>
      <c r="M35" s="1155"/>
    </row>
    <row r="36" spans="1:15" s="1092" customFormat="1" ht="3" customHeight="1">
      <c r="A36" s="1105"/>
      <c r="D36" s="1159"/>
      <c r="E36" s="1159"/>
      <c r="F36" s="1159"/>
      <c r="G36" s="1159"/>
      <c r="H36" s="1159"/>
      <c r="I36" s="1159"/>
      <c r="J36" s="1159"/>
      <c r="K36" s="1159"/>
      <c r="L36" s="1159"/>
      <c r="N36" s="1143"/>
      <c r="O36" s="1143"/>
    </row>
    <row r="37" spans="1:15" ht="24.75" customHeight="1">
      <c r="D37" s="1146">
        <v>1</v>
      </c>
      <c r="E37" s="1277" t="s">
        <v>710</v>
      </c>
      <c r="F37" s="1277"/>
      <c r="G37" s="1277"/>
      <c r="H37" s="1277"/>
      <c r="I37" s="1277"/>
      <c r="J37" s="1277"/>
      <c r="K37" s="1277"/>
      <c r="L37" s="1277"/>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0:K20"/>
    <mergeCell ref="K11:K12"/>
    <mergeCell ref="G12:H12"/>
    <mergeCell ref="G13:H13"/>
    <mergeCell ref="E14:K14"/>
    <mergeCell ref="G15:H15"/>
    <mergeCell ref="E16:K16"/>
    <mergeCell ref="C17:C19"/>
    <mergeCell ref="D17:D19"/>
    <mergeCell ref="E17:E19"/>
    <mergeCell ref="F17:F19"/>
    <mergeCell ref="L17:L19"/>
    <mergeCell ref="G21:H21"/>
    <mergeCell ref="E22:K22"/>
    <mergeCell ref="C23:C25"/>
    <mergeCell ref="D23:D25"/>
    <mergeCell ref="E23:E25"/>
    <mergeCell ref="F23:F25"/>
    <mergeCell ref="L31:L32"/>
    <mergeCell ref="L23:L25"/>
    <mergeCell ref="E26:K26"/>
    <mergeCell ref="C27:C29"/>
    <mergeCell ref="D27:D29"/>
    <mergeCell ref="E27:E29"/>
    <mergeCell ref="F27:F29"/>
    <mergeCell ref="L27:L29"/>
    <mergeCell ref="E30:K30"/>
    <mergeCell ref="C31:C32"/>
    <mergeCell ref="D31:D32"/>
    <mergeCell ref="E31:E32"/>
    <mergeCell ref="F31:F32"/>
    <mergeCell ref="E37:L37"/>
    <mergeCell ref="E33:K33"/>
    <mergeCell ref="C34:C35"/>
    <mergeCell ref="D34:D35"/>
    <mergeCell ref="E34:E35"/>
    <mergeCell ref="F34:F35"/>
    <mergeCell ref="L34:L35"/>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3 L27 L31 L16:L17 L3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7:I28 H31:I31 H17:I18 H23:I24 H34:I34"/>
    <dataValidation type="list" allowBlank="1" showInputMessage="1" showErrorMessage="1" errorTitle="Ошибка" error="Выберите значение из списка" prompt="Выберите значение из списка" sqref="J17:J18">
      <formula1>kind_of_control_method</formula1>
    </dataValidation>
    <dataValidation type="decimal" allowBlank="1" showErrorMessage="1" errorTitle="Ошибка" error="Допускается ввод только действительных чисел!" sqref="J23:J24 J27:J28 J31 J34">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42f77f76-2c58-44d5-bfa0-d319dbb1b46d"/>
    <hyperlink ref="K21" location="'Форма 4.10.1'!$K$21" tooltip="Кликните по гиперссылке, чтобы перейти по гиперссылке или отредактировать её" display="https://portal.eias.ru/Portal/DownloadPage.aspx?type=12&amp;guid=eaf0e138-f9b8-4155-a2a0-edb90b664f9e"/>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5" t="s">
        <v>460</v>
      </c>
      <c r="E5" s="1375"/>
      <c r="F5" s="1375"/>
      <c r="G5" s="1375"/>
      <c r="H5" s="1375"/>
      <c r="I5" s="1375"/>
      <c r="J5" s="1375"/>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7" t="s">
        <v>445</v>
      </c>
      <c r="E8" s="1377"/>
      <c r="F8" s="1377"/>
      <c r="G8" s="1377"/>
      <c r="H8" s="1377"/>
      <c r="I8" s="1377"/>
      <c r="J8" s="1377"/>
      <c r="K8" s="1377" t="s">
        <v>446</v>
      </c>
    </row>
    <row r="9" spans="1:14">
      <c r="D9" s="1377" t="s">
        <v>91</v>
      </c>
      <c r="E9" s="1377" t="s">
        <v>462</v>
      </c>
      <c r="F9" s="1377"/>
      <c r="G9" s="1377" t="s">
        <v>463</v>
      </c>
      <c r="H9" s="1377"/>
      <c r="I9" s="1377"/>
      <c r="J9" s="1377"/>
      <c r="K9" s="1377"/>
    </row>
    <row r="10" spans="1:14" ht="22.5">
      <c r="D10" s="1377"/>
      <c r="E10" s="131" t="s">
        <v>464</v>
      </c>
      <c r="F10" s="131" t="s">
        <v>398</v>
      </c>
      <c r="G10" s="131" t="s">
        <v>398</v>
      </c>
      <c r="H10" s="131" t="s">
        <v>464</v>
      </c>
      <c r="I10" s="131" t="s">
        <v>465</v>
      </c>
      <c r="J10" s="131" t="s">
        <v>447</v>
      </c>
      <c r="K10" s="1377"/>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84"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6"/>
    </row>
    <row r="14" spans="1:14" ht="3" customHeight="1">
      <c r="A14" s="125"/>
      <c r="B14" s="125"/>
      <c r="C14" s="125"/>
    </row>
    <row r="15" spans="1:14" ht="27.75" customHeight="1">
      <c r="E15" s="1376" t="s">
        <v>572</v>
      </c>
      <c r="F15" s="1376"/>
      <c r="G15" s="1376"/>
      <c r="H15" s="1376"/>
      <c r="I15" s="1376"/>
      <c r="J15" s="13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9" t="s">
        <v>313</v>
      </c>
      <c r="E7" s="1241"/>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8" t="s">
        <v>314</v>
      </c>
      <c r="E15" s="1378"/>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5" t="s">
        <v>54</v>
      </c>
      <c r="E7" s="1375"/>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9" t="s">
        <v>55</v>
      </c>
      <c r="C2" s="1379"/>
      <c r="D2" s="1379"/>
      <c r="E2" s="410"/>
    </row>
    <row r="3" spans="2:5" ht="3" customHeight="1"/>
    <row r="4" spans="2:5" ht="21.75" customHeight="1" thickBot="1">
      <c r="B4" s="1202" t="s">
        <v>1</v>
      </c>
      <c r="C4" s="1202" t="s">
        <v>90</v>
      </c>
      <c r="D4" s="1202"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1">
        <v>1</v>
      </c>
      <c r="E9" s="1402"/>
      <c r="F9" s="1404"/>
      <c r="G9" s="1408" t="s">
        <v>84</v>
      </c>
      <c r="H9" s="1251"/>
      <c r="I9" s="1251">
        <v>1</v>
      </c>
      <c r="J9" s="1397"/>
      <c r="K9" s="1310" t="s">
        <v>84</v>
      </c>
      <c r="L9" s="1245"/>
      <c r="M9" s="1245" t="s">
        <v>92</v>
      </c>
      <c r="N9" s="1400"/>
      <c r="O9" s="1310" t="s">
        <v>84</v>
      </c>
      <c r="P9" s="1245"/>
      <c r="Q9" s="1245" t="s">
        <v>92</v>
      </c>
      <c r="R9" s="1401"/>
      <c r="S9" s="1310" t="s">
        <v>84</v>
      </c>
      <c r="T9" s="1034"/>
      <c r="U9" s="1034" t="s">
        <v>92</v>
      </c>
      <c r="V9" s="1191"/>
      <c r="W9" s="288"/>
    </row>
    <row r="10" spans="1:23" s="702" customFormat="1" ht="17.100000000000001" customHeight="1">
      <c r="A10" s="197"/>
      <c r="C10" s="152"/>
      <c r="D10" s="1251"/>
      <c r="E10" s="1402"/>
      <c r="F10" s="1404"/>
      <c r="G10" s="1408"/>
      <c r="H10" s="1251"/>
      <c r="I10" s="1251"/>
      <c r="J10" s="1397"/>
      <c r="K10" s="1310"/>
      <c r="L10" s="1245"/>
      <c r="M10" s="1245"/>
      <c r="N10" s="1400"/>
      <c r="O10" s="1310"/>
      <c r="P10" s="1245"/>
      <c r="Q10" s="1245"/>
      <c r="R10" s="1401"/>
      <c r="S10" s="1310"/>
      <c r="T10" s="1036"/>
      <c r="U10" s="707"/>
      <c r="V10" s="708" t="s">
        <v>630</v>
      </c>
      <c r="W10" s="709"/>
    </row>
    <row r="11" spans="1:23" s="96" customFormat="1" ht="17.100000000000001" customHeight="1">
      <c r="A11" s="197"/>
      <c r="C11" s="152"/>
      <c r="D11" s="1249"/>
      <c r="E11" s="1403"/>
      <c r="F11" s="1405"/>
      <c r="G11" s="1249"/>
      <c r="H11" s="1249"/>
      <c r="I11" s="1249"/>
      <c r="J11" s="1398"/>
      <c r="K11" s="1249"/>
      <c r="L11" s="1249"/>
      <c r="M11" s="1249"/>
      <c r="N11" s="1401"/>
      <c r="O11" s="1249"/>
      <c r="P11" s="1035"/>
      <c r="Q11" s="707"/>
      <c r="R11" s="708" t="s">
        <v>629</v>
      </c>
      <c r="S11" s="704"/>
      <c r="T11" s="704"/>
      <c r="U11" s="704"/>
      <c r="V11" s="704"/>
      <c r="W11" s="709"/>
    </row>
    <row r="12" spans="1:23" s="96" customFormat="1" ht="17.100000000000001" customHeight="1">
      <c r="A12" s="197"/>
      <c r="C12" s="152"/>
      <c r="D12" s="1249"/>
      <c r="E12" s="1403"/>
      <c r="F12" s="1405"/>
      <c r="G12" s="1249"/>
      <c r="H12" s="1249"/>
      <c r="I12" s="1249"/>
      <c r="J12" s="1398"/>
      <c r="K12" s="1249"/>
      <c r="L12" s="707"/>
      <c r="M12" s="708"/>
      <c r="N12" s="708" t="s">
        <v>410</v>
      </c>
      <c r="O12" s="708"/>
      <c r="P12" s="708"/>
      <c r="Q12" s="708"/>
      <c r="R12" s="708"/>
      <c r="S12" s="704"/>
      <c r="T12" s="704"/>
      <c r="U12" s="704"/>
      <c r="V12" s="704"/>
      <c r="W12" s="709"/>
    </row>
    <row r="13" spans="1:23" s="96" customFormat="1" ht="17.25" customHeight="1">
      <c r="A13" s="197"/>
      <c r="C13" s="152"/>
      <c r="D13" s="1249"/>
      <c r="E13" s="1403"/>
      <c r="F13" s="1405"/>
      <c r="G13" s="1249"/>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6"/>
      <c r="E15" s="1406"/>
      <c r="F15" s="1407"/>
      <c r="G15" s="1409"/>
      <c r="H15" s="1251"/>
      <c r="I15" s="1251">
        <v>1</v>
      </c>
      <c r="J15" s="1397"/>
      <c r="K15" s="1310" t="s">
        <v>84</v>
      </c>
      <c r="L15" s="1245"/>
      <c r="M15" s="1245" t="s">
        <v>92</v>
      </c>
      <c r="N15" s="1400"/>
      <c r="O15" s="1310" t="s">
        <v>84</v>
      </c>
      <c r="P15" s="1245"/>
      <c r="Q15" s="1245" t="s">
        <v>92</v>
      </c>
      <c r="R15" s="1401"/>
      <c r="S15" s="1310" t="s">
        <v>84</v>
      </c>
      <c r="T15" s="1034"/>
      <c r="U15" s="1034" t="s">
        <v>92</v>
      </c>
      <c r="V15" s="1191"/>
      <c r="W15" s="288"/>
    </row>
    <row r="16" spans="1:23" s="705" customFormat="1" ht="16.5" customHeight="1">
      <c r="A16" s="711"/>
      <c r="B16" s="706"/>
      <c r="C16" s="710"/>
      <c r="D16" s="1396"/>
      <c r="E16" s="1406"/>
      <c r="F16" s="1407"/>
      <c r="G16" s="1409"/>
      <c r="H16" s="1251"/>
      <c r="I16" s="1251"/>
      <c r="J16" s="1397"/>
      <c r="K16" s="1310"/>
      <c r="L16" s="1245"/>
      <c r="M16" s="1245"/>
      <c r="N16" s="1400"/>
      <c r="O16" s="1310"/>
      <c r="P16" s="1245"/>
      <c r="Q16" s="1245"/>
      <c r="R16" s="1401"/>
      <c r="S16" s="1310"/>
      <c r="T16" s="1036"/>
      <c r="U16" s="707"/>
      <c r="V16" s="708" t="s">
        <v>630</v>
      </c>
      <c r="W16" s="709"/>
    </row>
    <row r="17" spans="1:36" ht="17.100000000000001" customHeight="1">
      <c r="A17" s="197"/>
      <c r="B17" s="96"/>
      <c r="C17" s="152"/>
      <c r="D17" s="1396"/>
      <c r="E17" s="1406"/>
      <c r="F17" s="1407"/>
      <c r="G17" s="1409"/>
      <c r="H17" s="1251"/>
      <c r="I17" s="1251"/>
      <c r="J17" s="1398"/>
      <c r="K17" s="1310"/>
      <c r="L17" s="1245"/>
      <c r="M17" s="1245"/>
      <c r="N17" s="1401"/>
      <c r="O17" s="1310"/>
      <c r="P17" s="1035"/>
      <c r="Q17" s="707"/>
      <c r="R17" s="708" t="s">
        <v>629</v>
      </c>
      <c r="S17" s="704"/>
      <c r="T17" s="704"/>
      <c r="U17" s="704"/>
      <c r="V17" s="704"/>
      <c r="W17" s="709"/>
    </row>
    <row r="18" spans="1:36" ht="17.100000000000001" customHeight="1">
      <c r="A18" s="197"/>
      <c r="B18" s="96"/>
      <c r="C18" s="152"/>
      <c r="D18" s="1396"/>
      <c r="E18" s="1406"/>
      <c r="F18" s="1407"/>
      <c r="G18" s="1409"/>
      <c r="H18" s="1251"/>
      <c r="I18" s="1251"/>
      <c r="J18" s="1398"/>
      <c r="K18" s="1310"/>
      <c r="L18" s="707"/>
      <c r="M18" s="708"/>
      <c r="N18" s="708" t="s">
        <v>410</v>
      </c>
      <c r="O18" s="708"/>
      <c r="P18" s="708"/>
      <c r="Q18" s="708"/>
      <c r="R18" s="708"/>
      <c r="S18" s="704"/>
      <c r="T18" s="704"/>
      <c r="U18" s="704"/>
      <c r="V18" s="704"/>
      <c r="W18" s="709"/>
    </row>
    <row r="19" spans="1:36" ht="17.100000000000001" customHeight="1">
      <c r="A19" s="197"/>
      <c r="B19" s="96"/>
      <c r="C19" s="152"/>
      <c r="D19" s="1396"/>
      <c r="E19" s="1406"/>
      <c r="F19" s="1407"/>
      <c r="G19" s="1409"/>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9" t="s">
        <v>297</v>
      </c>
      <c r="P27" s="1399"/>
      <c r="Q27" s="1399"/>
      <c r="R27" s="1335" t="s">
        <v>269</v>
      </c>
      <c r="S27" s="1335"/>
      <c r="T27" s="1335"/>
      <c r="U27" s="1295" t="s">
        <v>339</v>
      </c>
      <c r="W27" s="1410"/>
    </row>
    <row r="28" spans="1:36" ht="17.100000000000001" customHeight="1">
      <c r="O28" s="1336" t="s">
        <v>578</v>
      </c>
      <c r="P28" s="1336" t="s">
        <v>270</v>
      </c>
      <c r="Q28" s="1336"/>
      <c r="R28" s="1335"/>
      <c r="S28" s="1335"/>
      <c r="T28" s="1335"/>
      <c r="U28" s="1295"/>
      <c r="W28" s="1410"/>
    </row>
    <row r="29" spans="1:36" ht="37.5" customHeight="1">
      <c r="O29" s="1336"/>
      <c r="P29" s="98" t="s">
        <v>579</v>
      </c>
      <c r="Q29" s="98" t="s">
        <v>6</v>
      </c>
      <c r="R29" s="99" t="s">
        <v>273</v>
      </c>
      <c r="S29" s="1337" t="s">
        <v>272</v>
      </c>
      <c r="T29" s="1337"/>
      <c r="U29" s="1295"/>
      <c r="W29" s="1410"/>
    </row>
    <row r="30" spans="1:36" ht="17.100000000000001" customHeight="1">
      <c r="G30" s="150"/>
      <c r="H30" s="150"/>
      <c r="I30" s="150"/>
      <c r="J30" s="150"/>
      <c r="K30" s="150"/>
      <c r="L30" s="116"/>
      <c r="M30" s="404" t="s">
        <v>182</v>
      </c>
      <c r="N30" s="405"/>
      <c r="O30" s="1411"/>
      <c r="P30" s="1411"/>
      <c r="Q30" s="1411"/>
      <c r="R30" s="1411"/>
      <c r="S30" s="1411"/>
      <c r="T30" s="1411"/>
      <c r="U30" s="1411"/>
      <c r="V30" s="116"/>
      <c r="W30" s="116"/>
      <c r="X30" s="196"/>
      <c r="Y30" s="196"/>
      <c r="Z30" s="196"/>
      <c r="AA30" s="196"/>
      <c r="AB30" s="196"/>
      <c r="AC30" s="196"/>
      <c r="AD30" s="196"/>
      <c r="AE30" s="196"/>
      <c r="AF30" s="196"/>
      <c r="AG30" s="196"/>
      <c r="AH30" s="196"/>
      <c r="AI30" s="196"/>
      <c r="AJ30" s="196"/>
    </row>
    <row r="31" spans="1:36" s="493" customFormat="1" ht="22.5">
      <c r="A31" s="1314">
        <v>1</v>
      </c>
      <c r="B31" s="795"/>
      <c r="C31" s="795"/>
      <c r="D31" s="795"/>
      <c r="E31" s="796"/>
      <c r="F31" s="797"/>
      <c r="G31" s="797"/>
      <c r="H31" s="797"/>
      <c r="I31" s="798"/>
      <c r="J31" s="793"/>
      <c r="K31" s="800"/>
      <c r="L31" s="562" t="e">
        <f ca="1">mergeValue(A31)</f>
        <v>#NAME?</v>
      </c>
      <c r="M31" s="610" t="s">
        <v>19</v>
      </c>
      <c r="N31" s="615"/>
      <c r="O31" s="1380"/>
      <c r="P31" s="1381"/>
      <c r="Q31" s="1381"/>
      <c r="R31" s="1381"/>
      <c r="S31" s="1381"/>
      <c r="T31" s="1381"/>
      <c r="U31" s="1381"/>
      <c r="V31" s="1382"/>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4"/>
      <c r="B32" s="1314">
        <v>1</v>
      </c>
      <c r="C32" s="795"/>
      <c r="D32" s="795"/>
      <c r="E32" s="797"/>
      <c r="F32" s="797"/>
      <c r="G32" s="797"/>
      <c r="H32" s="797"/>
      <c r="I32" s="792"/>
      <c r="J32" s="791"/>
      <c r="K32" s="794"/>
      <c r="L32" s="562" t="e">
        <f ca="1">mergeValue(A32) &amp;"."&amp; mergeValue(B32)</f>
        <v>#NAME?</v>
      </c>
      <c r="M32" s="516" t="s">
        <v>15</v>
      </c>
      <c r="N32" s="615"/>
      <c r="O32" s="1380"/>
      <c r="P32" s="1381"/>
      <c r="Q32" s="1381"/>
      <c r="R32" s="1381"/>
      <c r="S32" s="1381"/>
      <c r="T32" s="1381"/>
      <c r="U32" s="1381"/>
      <c r="V32" s="1382"/>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4"/>
      <c r="B33" s="1314"/>
      <c r="C33" s="1314">
        <v>1</v>
      </c>
      <c r="D33" s="795"/>
      <c r="E33" s="797"/>
      <c r="F33" s="797"/>
      <c r="G33" s="797"/>
      <c r="H33" s="797"/>
      <c r="I33" s="799"/>
      <c r="J33" s="791"/>
      <c r="K33" s="794"/>
      <c r="L33" s="562" t="e">
        <f ca="1">mergeValue(A33) &amp;"."&amp; mergeValue(B33)&amp;"."&amp; mergeValue(C33)</f>
        <v>#NAME?</v>
      </c>
      <c r="M33" s="517" t="s">
        <v>7</v>
      </c>
      <c r="N33" s="615"/>
      <c r="O33" s="1380"/>
      <c r="P33" s="1381"/>
      <c r="Q33" s="1381"/>
      <c r="R33" s="1381"/>
      <c r="S33" s="1381"/>
      <c r="T33" s="1381"/>
      <c r="U33" s="1381"/>
      <c r="V33" s="1382"/>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4"/>
      <c r="B34" s="1314"/>
      <c r="C34" s="1314"/>
      <c r="D34" s="1314">
        <v>1</v>
      </c>
      <c r="E34" s="797"/>
      <c r="F34" s="797"/>
      <c r="G34" s="797"/>
      <c r="H34" s="797"/>
      <c r="I34" s="799"/>
      <c r="J34" s="791"/>
      <c r="K34" s="794"/>
      <c r="L34" s="562" t="e">
        <f ca="1">mergeValue(A34) &amp;"."&amp; mergeValue(B34)&amp;"."&amp; mergeValue(C34)&amp;"."&amp; mergeValue(D34)</f>
        <v>#NAME?</v>
      </c>
      <c r="M34" s="518" t="s">
        <v>21</v>
      </c>
      <c r="N34" s="615"/>
      <c r="O34" s="1380"/>
      <c r="P34" s="1381"/>
      <c r="Q34" s="1381"/>
      <c r="R34" s="1381"/>
      <c r="S34" s="1381"/>
      <c r="T34" s="1381"/>
      <c r="U34" s="1381"/>
      <c r="V34" s="1382"/>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4"/>
      <c r="B35" s="1314"/>
      <c r="C35" s="1314"/>
      <c r="D35" s="1314"/>
      <c r="E35" s="1314">
        <v>1</v>
      </c>
      <c r="F35" s="797"/>
      <c r="G35" s="797"/>
      <c r="H35" s="795">
        <v>1</v>
      </c>
      <c r="I35" s="1314">
        <v>1</v>
      </c>
      <c r="J35" s="797"/>
      <c r="K35" s="802"/>
      <c r="L35" s="562" t="e">
        <f ca="1">mergeValue(A35) &amp;"."&amp; mergeValue(B35)&amp;"."&amp; mergeValue(C35)&amp;"."&amp; mergeValue(D35)&amp;"."&amp; mergeValue(E35)</f>
        <v>#NAME?</v>
      </c>
      <c r="M35" s="524" t="s">
        <v>8</v>
      </c>
      <c r="N35" s="615"/>
      <c r="O35" s="1317"/>
      <c r="P35" s="1318"/>
      <c r="Q35" s="1318"/>
      <c r="R35" s="1318"/>
      <c r="S35" s="1318"/>
      <c r="T35" s="1318"/>
      <c r="U35" s="1318"/>
      <c r="V35" s="1319"/>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4"/>
      <c r="B36" s="1314"/>
      <c r="C36" s="1314"/>
      <c r="D36" s="1314"/>
      <c r="E36" s="1314"/>
      <c r="F36" s="1314">
        <v>1</v>
      </c>
      <c r="G36" s="795"/>
      <c r="H36" s="795"/>
      <c r="I36" s="1314"/>
      <c r="J36" s="1314">
        <v>1</v>
      </c>
      <c r="K36" s="803"/>
      <c r="L36" s="562" t="e">
        <f ca="1">mergeValue(A36) &amp;"."&amp; mergeValue(B36)&amp;"."&amp; mergeValue(C36)&amp;"."&amp; mergeValue(D36)&amp;"."&amp; mergeValue(E36)&amp;"."&amp; mergeValue(F36)</f>
        <v>#NAME?</v>
      </c>
      <c r="M36" s="525" t="s">
        <v>9</v>
      </c>
      <c r="N36" s="615"/>
      <c r="O36" s="1317"/>
      <c r="P36" s="1318"/>
      <c r="Q36" s="1318"/>
      <c r="R36" s="1318"/>
      <c r="S36" s="1318"/>
      <c r="T36" s="1318"/>
      <c r="U36" s="1318"/>
      <c r="V36" s="1319"/>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4"/>
      <c r="B37" s="1314"/>
      <c r="C37" s="1314"/>
      <c r="D37" s="1314"/>
      <c r="E37" s="1314"/>
      <c r="F37" s="1314"/>
      <c r="G37" s="795">
        <v>1</v>
      </c>
      <c r="H37" s="795"/>
      <c r="I37" s="1314"/>
      <c r="J37" s="1314"/>
      <c r="K37" s="803">
        <v>1</v>
      </c>
      <c r="L37" s="562" t="e">
        <f ca="1">mergeValue(A37) &amp;"."&amp; mergeValue(B37)&amp;"."&amp; mergeValue(C37)&amp;"."&amp; mergeValue(D37)&amp;"."&amp; mergeValue(E37)&amp;"."&amp; mergeValue(F37)&amp;"."&amp; mergeValue(G37)</f>
        <v>#NAME?</v>
      </c>
      <c r="M37" s="1016"/>
      <c r="N37" s="615"/>
      <c r="O37" s="532"/>
      <c r="P37" s="532"/>
      <c r="Q37" s="1040"/>
      <c r="R37" s="1309"/>
      <c r="S37" s="1310" t="s">
        <v>83</v>
      </c>
      <c r="T37" s="1309"/>
      <c r="U37" s="1310" t="s">
        <v>83</v>
      </c>
      <c r="V37" s="532"/>
      <c r="W37" s="1284" t="s">
        <v>721</v>
      </c>
      <c r="X37" s="554" t="e">
        <f ca="1">strCheckDate(O38:V38)</f>
        <v>#NAME?</v>
      </c>
      <c r="Y37" s="558"/>
      <c r="Z37" s="558" t="str">
        <f t="shared" si="0"/>
        <v/>
      </c>
      <c r="AA37" s="558"/>
      <c r="AB37" s="558"/>
      <c r="AC37" s="558"/>
      <c r="AD37" s="554"/>
      <c r="AE37" s="554"/>
      <c r="AF37" s="554"/>
      <c r="AG37" s="554"/>
      <c r="AH37" s="554"/>
      <c r="AI37" s="554"/>
      <c r="AJ37" s="554"/>
    </row>
    <row r="38" spans="1:36" s="493" customFormat="1" ht="14.25" hidden="1" customHeight="1">
      <c r="A38" s="1314"/>
      <c r="B38" s="1314"/>
      <c r="C38" s="1314"/>
      <c r="D38" s="1314"/>
      <c r="E38" s="1314"/>
      <c r="F38" s="1314"/>
      <c r="G38" s="795"/>
      <c r="H38" s="795"/>
      <c r="I38" s="1314"/>
      <c r="J38" s="1314"/>
      <c r="K38" s="803"/>
      <c r="L38" s="569"/>
      <c r="M38" s="615"/>
      <c r="N38" s="615"/>
      <c r="O38" s="532"/>
      <c r="P38" s="532"/>
      <c r="Q38" s="553" t="str">
        <f>R37 &amp; "-" &amp; T37</f>
        <v>-</v>
      </c>
      <c r="R38" s="1309"/>
      <c r="S38" s="1310"/>
      <c r="T38" s="1309"/>
      <c r="U38" s="1310"/>
      <c r="V38" s="532"/>
      <c r="W38" s="1285"/>
      <c r="X38" s="554"/>
      <c r="Y38" s="558"/>
      <c r="Z38" s="558" t="str">
        <f t="shared" si="0"/>
        <v/>
      </c>
      <c r="AA38" s="558"/>
      <c r="AB38" s="558"/>
      <c r="AC38" s="558"/>
      <c r="AD38" s="554"/>
      <c r="AE38" s="554"/>
      <c r="AF38" s="554"/>
      <c r="AG38" s="554"/>
      <c r="AH38" s="554"/>
      <c r="AI38" s="554"/>
      <c r="AJ38" s="554"/>
    </row>
    <row r="39" spans="1:36" s="493" customFormat="1" ht="15" customHeight="1">
      <c r="A39" s="1314"/>
      <c r="B39" s="1314"/>
      <c r="C39" s="1314"/>
      <c r="D39" s="1314"/>
      <c r="E39" s="1314"/>
      <c r="F39" s="1314"/>
      <c r="G39" s="797"/>
      <c r="H39" s="795"/>
      <c r="I39" s="1314"/>
      <c r="J39" s="1314"/>
      <c r="K39" s="802"/>
      <c r="L39" s="508"/>
      <c r="M39" s="527" t="s">
        <v>24</v>
      </c>
      <c r="N39" s="534"/>
      <c r="O39" s="534"/>
      <c r="P39" s="534"/>
      <c r="Q39" s="534"/>
      <c r="R39" s="534"/>
      <c r="S39" s="534"/>
      <c r="T39" s="534"/>
      <c r="U39" s="534"/>
      <c r="V39" s="530"/>
      <c r="W39" s="1286"/>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4"/>
      <c r="B40" s="1314"/>
      <c r="C40" s="1314"/>
      <c r="D40" s="1314"/>
      <c r="E40" s="1314"/>
      <c r="F40" s="797"/>
      <c r="G40" s="797"/>
      <c r="H40" s="795"/>
      <c r="I40" s="1314"/>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4"/>
      <c r="B41" s="1314"/>
      <c r="C41" s="1314"/>
      <c r="D41" s="1314"/>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4"/>
      <c r="B42" s="1314"/>
      <c r="C42" s="1314"/>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4"/>
      <c r="B43" s="1314"/>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4"/>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4">
        <v>1</v>
      </c>
      <c r="B49" s="813"/>
      <c r="C49" s="813"/>
      <c r="D49" s="813"/>
      <c r="E49" s="814"/>
      <c r="F49" s="815"/>
      <c r="G49" s="815"/>
      <c r="H49" s="815"/>
      <c r="I49" s="816"/>
      <c r="J49" s="811"/>
      <c r="K49" s="818"/>
      <c r="L49" s="562" t="e">
        <f ca="1">mergeValue(A49)</f>
        <v>#NAME?</v>
      </c>
      <c r="M49" s="610" t="s">
        <v>19</v>
      </c>
      <c r="N49" s="615"/>
      <c r="O49" s="1380"/>
      <c r="P49" s="1381"/>
      <c r="Q49" s="1381"/>
      <c r="R49" s="1381"/>
      <c r="S49" s="1381"/>
      <c r="T49" s="1381"/>
      <c r="U49" s="1381"/>
      <c r="V49" s="1382"/>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4"/>
      <c r="B50" s="1314">
        <v>1</v>
      </c>
      <c r="C50" s="813"/>
      <c r="D50" s="813"/>
      <c r="E50" s="815"/>
      <c r="F50" s="815"/>
      <c r="G50" s="815"/>
      <c r="H50" s="815"/>
      <c r="I50" s="810"/>
      <c r="J50" s="809"/>
      <c r="K50" s="812"/>
      <c r="L50" s="562" t="e">
        <f ca="1">mergeValue(A50) &amp;"."&amp; mergeValue(B50)</f>
        <v>#NAME?</v>
      </c>
      <c r="M50" s="516" t="s">
        <v>15</v>
      </c>
      <c r="N50" s="615"/>
      <c r="O50" s="1380"/>
      <c r="P50" s="1381"/>
      <c r="Q50" s="1381"/>
      <c r="R50" s="1381"/>
      <c r="S50" s="1381"/>
      <c r="T50" s="1381"/>
      <c r="U50" s="1381"/>
      <c r="V50" s="1382"/>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4"/>
      <c r="B51" s="1314"/>
      <c r="C51" s="1314">
        <v>1</v>
      </c>
      <c r="D51" s="813"/>
      <c r="E51" s="815"/>
      <c r="F51" s="815"/>
      <c r="G51" s="815"/>
      <c r="H51" s="815"/>
      <c r="I51" s="817"/>
      <c r="J51" s="809"/>
      <c r="K51" s="812"/>
      <c r="L51" s="562" t="e">
        <f ca="1">mergeValue(A51) &amp;"."&amp; mergeValue(B51)&amp;"."&amp; mergeValue(C51)</f>
        <v>#NAME?</v>
      </c>
      <c r="M51" s="517" t="s">
        <v>7</v>
      </c>
      <c r="N51" s="615"/>
      <c r="O51" s="1380"/>
      <c r="P51" s="1381"/>
      <c r="Q51" s="1381"/>
      <c r="R51" s="1381"/>
      <c r="S51" s="1381"/>
      <c r="T51" s="1381"/>
      <c r="U51" s="1381"/>
      <c r="V51" s="1382"/>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4"/>
      <c r="B52" s="1314"/>
      <c r="C52" s="1314"/>
      <c r="D52" s="1314">
        <v>1</v>
      </c>
      <c r="E52" s="815"/>
      <c r="F52" s="815"/>
      <c r="G52" s="815"/>
      <c r="H52" s="815"/>
      <c r="I52" s="817"/>
      <c r="J52" s="809"/>
      <c r="K52" s="812"/>
      <c r="L52" s="562" t="e">
        <f ca="1">mergeValue(A52) &amp;"."&amp; mergeValue(B52)&amp;"."&amp; mergeValue(C52)&amp;"."&amp; mergeValue(D52)</f>
        <v>#NAME?</v>
      </c>
      <c r="M52" s="518" t="s">
        <v>21</v>
      </c>
      <c r="N52" s="615"/>
      <c r="O52" s="1380"/>
      <c r="P52" s="1381"/>
      <c r="Q52" s="1381"/>
      <c r="R52" s="1381"/>
      <c r="S52" s="1381"/>
      <c r="T52" s="1381"/>
      <c r="U52" s="1381"/>
      <c r="V52" s="1382"/>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4"/>
      <c r="B53" s="1314"/>
      <c r="C53" s="1314"/>
      <c r="D53" s="1314"/>
      <c r="E53" s="1314">
        <v>1</v>
      </c>
      <c r="F53" s="815"/>
      <c r="G53" s="815"/>
      <c r="H53" s="813">
        <v>1</v>
      </c>
      <c r="I53" s="1314">
        <v>1</v>
      </c>
      <c r="J53" s="815"/>
      <c r="K53" s="820"/>
      <c r="L53" s="562" t="e">
        <f ca="1">mergeValue(A53) &amp;"."&amp; mergeValue(B53)&amp;"."&amp; mergeValue(C53)&amp;"."&amp; mergeValue(D53)&amp;"."&amp; mergeValue(E53)</f>
        <v>#NAME?</v>
      </c>
      <c r="M53" s="524" t="s">
        <v>8</v>
      </c>
      <c r="N53" s="615"/>
      <c r="O53" s="1317"/>
      <c r="P53" s="1318"/>
      <c r="Q53" s="1318"/>
      <c r="R53" s="1318"/>
      <c r="S53" s="1318"/>
      <c r="T53" s="1318"/>
      <c r="U53" s="1318"/>
      <c r="V53" s="1319"/>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4"/>
      <c r="B54" s="1314"/>
      <c r="C54" s="1314"/>
      <c r="D54" s="1314"/>
      <c r="E54" s="1314"/>
      <c r="F54" s="1314">
        <v>1</v>
      </c>
      <c r="G54" s="813"/>
      <c r="H54" s="813"/>
      <c r="I54" s="1314"/>
      <c r="J54" s="1314">
        <v>1</v>
      </c>
      <c r="K54" s="821"/>
      <c r="L54" s="562" t="e">
        <f ca="1">mergeValue(A54) &amp;"."&amp; mergeValue(B54)&amp;"."&amp; mergeValue(C54)&amp;"."&amp; mergeValue(D54)&amp;"."&amp; mergeValue(E54)&amp;"."&amp; mergeValue(F54)</f>
        <v>#NAME?</v>
      </c>
      <c r="M54" s="525" t="s">
        <v>9</v>
      </c>
      <c r="N54" s="615"/>
      <c r="O54" s="1317"/>
      <c r="P54" s="1318"/>
      <c r="Q54" s="1318"/>
      <c r="R54" s="1318"/>
      <c r="S54" s="1318"/>
      <c r="T54" s="1318"/>
      <c r="U54" s="1318"/>
      <c r="V54" s="1319"/>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4"/>
      <c r="B55" s="1314"/>
      <c r="C55" s="1314"/>
      <c r="D55" s="1314"/>
      <c r="E55" s="1314"/>
      <c r="F55" s="1314"/>
      <c r="G55" s="813">
        <v>1</v>
      </c>
      <c r="H55" s="813"/>
      <c r="I55" s="1314"/>
      <c r="J55" s="1314"/>
      <c r="K55" s="821">
        <v>1</v>
      </c>
      <c r="L55" s="562" t="e">
        <f ca="1">mergeValue(A55) &amp;"."&amp; mergeValue(B55)&amp;"."&amp; mergeValue(C55)&amp;"."&amp; mergeValue(D55)&amp;"."&amp; mergeValue(E55)&amp;"."&amp; mergeValue(F55)&amp;"."&amp; mergeValue(G55)</f>
        <v>#NAME?</v>
      </c>
      <c r="M55" s="1016"/>
      <c r="N55" s="615"/>
      <c r="O55" s="532"/>
      <c r="P55" s="532"/>
      <c r="Q55" s="1040"/>
      <c r="R55" s="1309"/>
      <c r="S55" s="1310" t="s">
        <v>83</v>
      </c>
      <c r="T55" s="1309"/>
      <c r="U55" s="1310" t="s">
        <v>83</v>
      </c>
      <c r="V55" s="532"/>
      <c r="W55" s="1284" t="s">
        <v>721</v>
      </c>
      <c r="X55" s="554" t="e">
        <f ca="1">strCheckDate(O56:V56)</f>
        <v>#NAME?</v>
      </c>
      <c r="Y55" s="558"/>
      <c r="Z55" s="558" t="str">
        <f t="shared" si="1"/>
        <v/>
      </c>
      <c r="AA55" s="558"/>
      <c r="AB55" s="558"/>
      <c r="AC55" s="558"/>
      <c r="AD55" s="554"/>
      <c r="AE55" s="554"/>
      <c r="AF55" s="554"/>
      <c r="AG55" s="554"/>
      <c r="AH55" s="554"/>
      <c r="AI55" s="554"/>
      <c r="AJ55" s="554"/>
    </row>
    <row r="56" spans="1:36" s="493" customFormat="1" ht="14.25" hidden="1" customHeight="1">
      <c r="A56" s="1314"/>
      <c r="B56" s="1314"/>
      <c r="C56" s="1314"/>
      <c r="D56" s="1314"/>
      <c r="E56" s="1314"/>
      <c r="F56" s="1314"/>
      <c r="G56" s="813"/>
      <c r="H56" s="813"/>
      <c r="I56" s="1314"/>
      <c r="J56" s="1314"/>
      <c r="K56" s="821"/>
      <c r="L56" s="569"/>
      <c r="M56" s="615"/>
      <c r="N56" s="615"/>
      <c r="O56" s="532"/>
      <c r="P56" s="532"/>
      <c r="Q56" s="553" t="str">
        <f>R55 &amp; "-" &amp; T55</f>
        <v>-</v>
      </c>
      <c r="R56" s="1309"/>
      <c r="S56" s="1310"/>
      <c r="T56" s="1309"/>
      <c r="U56" s="1310"/>
      <c r="V56" s="532"/>
      <c r="W56" s="1285"/>
      <c r="X56" s="554"/>
      <c r="Y56" s="558"/>
      <c r="Z56" s="558" t="str">
        <f t="shared" si="1"/>
        <v/>
      </c>
      <c r="AA56" s="558"/>
      <c r="AB56" s="558"/>
      <c r="AC56" s="558"/>
      <c r="AD56" s="554"/>
      <c r="AE56" s="554"/>
      <c r="AF56" s="554"/>
      <c r="AG56" s="554"/>
      <c r="AH56" s="554"/>
      <c r="AI56" s="554"/>
      <c r="AJ56" s="554"/>
    </row>
    <row r="57" spans="1:36" s="493" customFormat="1" ht="15" customHeight="1">
      <c r="A57" s="1314"/>
      <c r="B57" s="1314"/>
      <c r="C57" s="1314"/>
      <c r="D57" s="1314"/>
      <c r="E57" s="1314"/>
      <c r="F57" s="1314"/>
      <c r="G57" s="815"/>
      <c r="H57" s="813"/>
      <c r="I57" s="1314"/>
      <c r="J57" s="1314"/>
      <c r="K57" s="820"/>
      <c r="L57" s="508"/>
      <c r="M57" s="527" t="s">
        <v>24</v>
      </c>
      <c r="N57" s="534"/>
      <c r="O57" s="534"/>
      <c r="P57" s="534"/>
      <c r="Q57" s="534"/>
      <c r="R57" s="534"/>
      <c r="S57" s="534"/>
      <c r="T57" s="534"/>
      <c r="U57" s="534"/>
      <c r="V57" s="530"/>
      <c r="W57" s="1286"/>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4"/>
      <c r="B58" s="1314"/>
      <c r="C58" s="1314"/>
      <c r="D58" s="1314"/>
      <c r="E58" s="1314"/>
      <c r="F58" s="815"/>
      <c r="G58" s="815"/>
      <c r="H58" s="813"/>
      <c r="I58" s="1314"/>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4"/>
      <c r="B59" s="1314"/>
      <c r="C59" s="1314"/>
      <c r="D59" s="1314"/>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4"/>
      <c r="B60" s="1314"/>
      <c r="C60" s="1314"/>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4"/>
      <c r="B61" s="1314"/>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4"/>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4">
        <v>1</v>
      </c>
      <c r="B67" s="831"/>
      <c r="C67" s="831"/>
      <c r="D67" s="831"/>
      <c r="E67" s="832"/>
      <c r="F67" s="833"/>
      <c r="G67" s="833"/>
      <c r="H67" s="833"/>
      <c r="I67" s="834"/>
      <c r="J67" s="829"/>
      <c r="K67" s="836"/>
      <c r="L67" s="562" t="e">
        <f ca="1">mergeValue(A67)</f>
        <v>#NAME?</v>
      </c>
      <c r="M67" s="610" t="s">
        <v>19</v>
      </c>
      <c r="N67" s="615"/>
      <c r="O67" s="1380"/>
      <c r="P67" s="1381"/>
      <c r="Q67" s="1381"/>
      <c r="R67" s="1381"/>
      <c r="S67" s="1381"/>
      <c r="T67" s="1381"/>
      <c r="U67" s="1381"/>
      <c r="V67" s="1382"/>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4"/>
      <c r="B68" s="1314">
        <v>1</v>
      </c>
      <c r="C68" s="831"/>
      <c r="D68" s="831"/>
      <c r="E68" s="833"/>
      <c r="F68" s="833"/>
      <c r="G68" s="833"/>
      <c r="H68" s="833"/>
      <c r="I68" s="828"/>
      <c r="J68" s="827"/>
      <c r="K68" s="830"/>
      <c r="L68" s="562" t="e">
        <f ca="1">mergeValue(A68) &amp;"."&amp; mergeValue(B68)</f>
        <v>#NAME?</v>
      </c>
      <c r="M68" s="516" t="s">
        <v>15</v>
      </c>
      <c r="N68" s="615"/>
      <c r="O68" s="1380"/>
      <c r="P68" s="1381"/>
      <c r="Q68" s="1381"/>
      <c r="R68" s="1381"/>
      <c r="S68" s="1381"/>
      <c r="T68" s="1381"/>
      <c r="U68" s="1381"/>
      <c r="V68" s="1382"/>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4"/>
      <c r="B69" s="1314"/>
      <c r="C69" s="1314">
        <v>1</v>
      </c>
      <c r="D69" s="831"/>
      <c r="E69" s="833"/>
      <c r="F69" s="833"/>
      <c r="G69" s="833"/>
      <c r="H69" s="833"/>
      <c r="I69" s="835"/>
      <c r="J69" s="827"/>
      <c r="K69" s="830"/>
      <c r="L69" s="562" t="e">
        <f ca="1">mergeValue(A69) &amp;"."&amp; mergeValue(B69)&amp;"."&amp; mergeValue(C69)</f>
        <v>#NAME?</v>
      </c>
      <c r="M69" s="517" t="s">
        <v>7</v>
      </c>
      <c r="N69" s="615"/>
      <c r="O69" s="1380"/>
      <c r="P69" s="1381"/>
      <c r="Q69" s="1381"/>
      <c r="R69" s="1381"/>
      <c r="S69" s="1381"/>
      <c r="T69" s="1381"/>
      <c r="U69" s="1381"/>
      <c r="V69" s="1382"/>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4"/>
      <c r="B70" s="1314"/>
      <c r="C70" s="1314"/>
      <c r="D70" s="1314">
        <v>1</v>
      </c>
      <c r="E70" s="833"/>
      <c r="F70" s="833"/>
      <c r="G70" s="833"/>
      <c r="H70" s="833"/>
      <c r="I70" s="835"/>
      <c r="J70" s="827"/>
      <c r="K70" s="830"/>
      <c r="L70" s="562" t="e">
        <f ca="1">mergeValue(A70) &amp;"."&amp; mergeValue(B70)&amp;"."&amp; mergeValue(C70)&amp;"."&amp; mergeValue(D70)</f>
        <v>#NAME?</v>
      </c>
      <c r="M70" s="518" t="s">
        <v>21</v>
      </c>
      <c r="N70" s="615"/>
      <c r="O70" s="1380"/>
      <c r="P70" s="1381"/>
      <c r="Q70" s="1381"/>
      <c r="R70" s="1381"/>
      <c r="S70" s="1381"/>
      <c r="T70" s="1381"/>
      <c r="U70" s="1381"/>
      <c r="V70" s="1382"/>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4"/>
      <c r="B71" s="1314"/>
      <c r="C71" s="1314"/>
      <c r="D71" s="1314"/>
      <c r="E71" s="1314">
        <v>1</v>
      </c>
      <c r="F71" s="833"/>
      <c r="G71" s="833"/>
      <c r="H71" s="831">
        <v>1</v>
      </c>
      <c r="I71" s="1314">
        <v>1</v>
      </c>
      <c r="J71" s="833"/>
      <c r="K71" s="838"/>
      <c r="L71" s="562" t="e">
        <f ca="1">mergeValue(A71) &amp;"."&amp; mergeValue(B71)&amp;"."&amp; mergeValue(C71)&amp;"."&amp; mergeValue(D71)&amp;"."&amp; mergeValue(E71)</f>
        <v>#NAME?</v>
      </c>
      <c r="M71" s="524" t="s">
        <v>8</v>
      </c>
      <c r="N71" s="615"/>
      <c r="O71" s="1317"/>
      <c r="P71" s="1318"/>
      <c r="Q71" s="1318"/>
      <c r="R71" s="1318"/>
      <c r="S71" s="1318"/>
      <c r="T71" s="1318"/>
      <c r="U71" s="1318"/>
      <c r="V71" s="1319"/>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4"/>
      <c r="B72" s="1314"/>
      <c r="C72" s="1314"/>
      <c r="D72" s="1314"/>
      <c r="E72" s="1314"/>
      <c r="F72" s="1314">
        <v>1</v>
      </c>
      <c r="G72" s="831"/>
      <c r="H72" s="831"/>
      <c r="I72" s="1314"/>
      <c r="J72" s="1314">
        <v>1</v>
      </c>
      <c r="K72" s="839"/>
      <c r="L72" s="562" t="e">
        <f ca="1">mergeValue(A72) &amp;"."&amp; mergeValue(B72)&amp;"."&amp; mergeValue(C72)&amp;"."&amp; mergeValue(D72)&amp;"."&amp; mergeValue(E72)&amp;"."&amp; mergeValue(F72)</f>
        <v>#NAME?</v>
      </c>
      <c r="M72" s="525" t="s">
        <v>9</v>
      </c>
      <c r="N72" s="615"/>
      <c r="O72" s="1317"/>
      <c r="P72" s="1318"/>
      <c r="Q72" s="1318"/>
      <c r="R72" s="1318"/>
      <c r="S72" s="1318"/>
      <c r="T72" s="1318"/>
      <c r="U72" s="1318"/>
      <c r="V72" s="1319"/>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4"/>
      <c r="B73" s="1314"/>
      <c r="C73" s="1314"/>
      <c r="D73" s="1314"/>
      <c r="E73" s="1314"/>
      <c r="F73" s="1314"/>
      <c r="G73" s="831">
        <v>1</v>
      </c>
      <c r="H73" s="831"/>
      <c r="I73" s="1314"/>
      <c r="J73" s="1314"/>
      <c r="K73" s="839">
        <v>1</v>
      </c>
      <c r="L73" s="562" t="e">
        <f ca="1">mergeValue(A73) &amp;"."&amp; mergeValue(B73)&amp;"."&amp; mergeValue(C73)&amp;"."&amp; mergeValue(D73)&amp;"."&amp; mergeValue(E73)&amp;"."&amp; mergeValue(F73)&amp;"."&amp; mergeValue(G73)</f>
        <v>#NAME?</v>
      </c>
      <c r="M73" s="1016"/>
      <c r="N73" s="615"/>
      <c r="O73" s="532"/>
      <c r="P73" s="532"/>
      <c r="Q73" s="1040"/>
      <c r="R73" s="1309"/>
      <c r="S73" s="1310" t="s">
        <v>83</v>
      </c>
      <c r="T73" s="1309"/>
      <c r="U73" s="1310" t="s">
        <v>83</v>
      </c>
      <c r="V73" s="532"/>
      <c r="W73" s="1284" t="s">
        <v>721</v>
      </c>
      <c r="X73" s="554" t="e">
        <f ca="1">strCheckDate(O74:V74)</f>
        <v>#NAME?</v>
      </c>
      <c r="Y73" s="558"/>
      <c r="Z73" s="558" t="str">
        <f t="shared" si="2"/>
        <v/>
      </c>
      <c r="AA73" s="558"/>
      <c r="AB73" s="558"/>
      <c r="AC73" s="558"/>
      <c r="AD73" s="554"/>
      <c r="AE73" s="554"/>
      <c r="AF73" s="554"/>
      <c r="AG73" s="554"/>
      <c r="AH73" s="554"/>
      <c r="AI73" s="554"/>
      <c r="AJ73" s="554"/>
    </row>
    <row r="74" spans="1:36" s="493" customFormat="1" ht="14.25" hidden="1" customHeight="1">
      <c r="A74" s="1314"/>
      <c r="B74" s="1314"/>
      <c r="C74" s="1314"/>
      <c r="D74" s="1314"/>
      <c r="E74" s="1314"/>
      <c r="F74" s="1314"/>
      <c r="G74" s="831"/>
      <c r="H74" s="831"/>
      <c r="I74" s="1314"/>
      <c r="J74" s="1314"/>
      <c r="K74" s="839"/>
      <c r="L74" s="569"/>
      <c r="M74" s="615"/>
      <c r="N74" s="615"/>
      <c r="O74" s="532"/>
      <c r="P74" s="532"/>
      <c r="Q74" s="553" t="str">
        <f>R73 &amp; "-" &amp; T73</f>
        <v>-</v>
      </c>
      <c r="R74" s="1309"/>
      <c r="S74" s="1310"/>
      <c r="T74" s="1309"/>
      <c r="U74" s="1310"/>
      <c r="V74" s="532"/>
      <c r="W74" s="1285"/>
      <c r="X74" s="554"/>
      <c r="Y74" s="558"/>
      <c r="Z74" s="558" t="str">
        <f t="shared" si="2"/>
        <v/>
      </c>
      <c r="AA74" s="558"/>
      <c r="AB74" s="558"/>
      <c r="AC74" s="558"/>
      <c r="AD74" s="554"/>
      <c r="AE74" s="554"/>
      <c r="AF74" s="554"/>
      <c r="AG74" s="554"/>
      <c r="AH74" s="554"/>
      <c r="AI74" s="554"/>
      <c r="AJ74" s="554"/>
    </row>
    <row r="75" spans="1:36" s="493" customFormat="1" ht="15" customHeight="1">
      <c r="A75" s="1314"/>
      <c r="B75" s="1314"/>
      <c r="C75" s="1314"/>
      <c r="D75" s="1314"/>
      <c r="E75" s="1314"/>
      <c r="F75" s="1314"/>
      <c r="G75" s="833"/>
      <c r="H75" s="831"/>
      <c r="I75" s="1314"/>
      <c r="J75" s="1314"/>
      <c r="K75" s="838"/>
      <c r="L75" s="508"/>
      <c r="M75" s="527" t="s">
        <v>24</v>
      </c>
      <c r="N75" s="534"/>
      <c r="O75" s="534"/>
      <c r="P75" s="534"/>
      <c r="Q75" s="534"/>
      <c r="R75" s="534"/>
      <c r="S75" s="534"/>
      <c r="T75" s="534"/>
      <c r="U75" s="534"/>
      <c r="V75" s="530"/>
      <c r="W75" s="1286"/>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4"/>
      <c r="B76" s="1314"/>
      <c r="C76" s="1314"/>
      <c r="D76" s="1314"/>
      <c r="E76" s="1314"/>
      <c r="F76" s="833"/>
      <c r="G76" s="833"/>
      <c r="H76" s="831"/>
      <c r="I76" s="1314"/>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4"/>
      <c r="B77" s="1314"/>
      <c r="C77" s="1314"/>
      <c r="D77" s="1314"/>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4"/>
      <c r="B78" s="1314"/>
      <c r="C78" s="1314"/>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4"/>
      <c r="B79" s="1314"/>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4"/>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4">
        <v>1</v>
      </c>
      <c r="B85" s="867"/>
      <c r="C85" s="867"/>
      <c r="D85" s="867"/>
      <c r="E85" s="868"/>
      <c r="F85" s="869"/>
      <c r="G85" s="867"/>
      <c r="H85" s="867"/>
      <c r="I85" s="870"/>
      <c r="J85" s="865"/>
      <c r="K85" s="874">
        <v>1</v>
      </c>
      <c r="L85" s="562" t="e">
        <f ca="1">mergeValue(A85)</f>
        <v>#NAME?</v>
      </c>
      <c r="M85" s="610" t="s">
        <v>19</v>
      </c>
      <c r="N85" s="549"/>
      <c r="O85" s="1388"/>
      <c r="P85" s="1389"/>
      <c r="Q85" s="1389"/>
      <c r="R85" s="1389"/>
      <c r="S85" s="1389"/>
      <c r="T85" s="1389"/>
      <c r="U85" s="1389"/>
      <c r="V85" s="1390"/>
      <c r="W85" s="1129" t="s">
        <v>718</v>
      </c>
      <c r="X85" s="554"/>
      <c r="Y85" s="554"/>
      <c r="Z85" s="554"/>
      <c r="AA85" s="554"/>
      <c r="AB85" s="554"/>
      <c r="AC85" s="554"/>
      <c r="AD85" s="554"/>
      <c r="AE85" s="554"/>
      <c r="AF85" s="554"/>
      <c r="AG85" s="554"/>
      <c r="AH85" s="554"/>
      <c r="AI85" s="554"/>
    </row>
    <row r="86" spans="1:36" s="493" customFormat="1" ht="22.5">
      <c r="A86" s="1314"/>
      <c r="B86" s="1314">
        <v>1</v>
      </c>
      <c r="C86" s="867"/>
      <c r="D86" s="867"/>
      <c r="E86" s="869"/>
      <c r="F86" s="869"/>
      <c r="G86" s="867"/>
      <c r="H86" s="867"/>
      <c r="I86" s="864"/>
      <c r="J86" s="863"/>
      <c r="K86" s="874">
        <v>1</v>
      </c>
      <c r="L86" s="562" t="e">
        <f ca="1">mergeValue(A86) &amp;"."&amp; mergeValue(B86)</f>
        <v>#NAME?</v>
      </c>
      <c r="M86" s="516" t="s">
        <v>15</v>
      </c>
      <c r="N86" s="549"/>
      <c r="O86" s="1388"/>
      <c r="P86" s="1389"/>
      <c r="Q86" s="1389"/>
      <c r="R86" s="1389"/>
      <c r="S86" s="1389"/>
      <c r="T86" s="1389"/>
      <c r="U86" s="1389"/>
      <c r="V86" s="1390"/>
      <c r="W86" s="1129" t="s">
        <v>459</v>
      </c>
      <c r="X86" s="554"/>
      <c r="Y86" s="554"/>
      <c r="Z86" s="554"/>
      <c r="AA86" s="554"/>
      <c r="AB86" s="554"/>
      <c r="AC86" s="554"/>
      <c r="AD86" s="554"/>
      <c r="AE86" s="554"/>
      <c r="AF86" s="554"/>
      <c r="AG86" s="554"/>
      <c r="AH86" s="554"/>
      <c r="AI86" s="554"/>
    </row>
    <row r="87" spans="1:36" s="493" customFormat="1" ht="22.5">
      <c r="A87" s="1314"/>
      <c r="B87" s="1314"/>
      <c r="C87" s="1314">
        <v>1</v>
      </c>
      <c r="D87" s="867"/>
      <c r="E87" s="869"/>
      <c r="F87" s="869"/>
      <c r="G87" s="867"/>
      <c r="H87" s="867"/>
      <c r="I87" s="871"/>
      <c r="J87" s="863"/>
      <c r="K87" s="874">
        <v>1</v>
      </c>
      <c r="L87" s="562" t="e">
        <f ca="1">mergeValue(A87) &amp;"."&amp; mergeValue(B87)&amp;"."&amp; mergeValue(C87)</f>
        <v>#NAME?</v>
      </c>
      <c r="M87" s="517" t="s">
        <v>7</v>
      </c>
      <c r="N87" s="549"/>
      <c r="O87" s="1388"/>
      <c r="P87" s="1389"/>
      <c r="Q87" s="1389"/>
      <c r="R87" s="1389"/>
      <c r="S87" s="1389"/>
      <c r="T87" s="1389"/>
      <c r="U87" s="1389"/>
      <c r="V87" s="1390"/>
      <c r="W87" s="1129" t="s">
        <v>600</v>
      </c>
      <c r="X87" s="554"/>
      <c r="Y87" s="554"/>
      <c r="Z87" s="554"/>
      <c r="AA87" s="554"/>
      <c r="AB87" s="554"/>
      <c r="AC87" s="554"/>
      <c r="AD87" s="554"/>
      <c r="AE87" s="554"/>
      <c r="AF87" s="554"/>
      <c r="AG87" s="554"/>
      <c r="AH87" s="554"/>
      <c r="AI87" s="554"/>
    </row>
    <row r="88" spans="1:36" s="493" customFormat="1" ht="22.5">
      <c r="A88" s="1314"/>
      <c r="B88" s="1314"/>
      <c r="C88" s="1314"/>
      <c r="D88" s="1314">
        <v>1</v>
      </c>
      <c r="E88" s="869"/>
      <c r="F88" s="869"/>
      <c r="G88" s="867"/>
      <c r="H88" s="867"/>
      <c r="I88" s="1314">
        <v>1</v>
      </c>
      <c r="J88" s="863"/>
      <c r="K88" s="874">
        <v>1</v>
      </c>
      <c r="L88" s="562" t="e">
        <f ca="1">mergeValue(A88) &amp;"."&amp; mergeValue(B88)&amp;"."&amp; mergeValue(C88)&amp;"."&amp; mergeValue(D88)</f>
        <v>#NAME?</v>
      </c>
      <c r="M88" s="518" t="s">
        <v>21</v>
      </c>
      <c r="N88" s="549"/>
      <c r="O88" s="1388"/>
      <c r="P88" s="1389"/>
      <c r="Q88" s="1389"/>
      <c r="R88" s="1389"/>
      <c r="S88" s="1389"/>
      <c r="T88" s="1389"/>
      <c r="U88" s="1389"/>
      <c r="V88" s="1390"/>
      <c r="W88" s="1129" t="s">
        <v>601</v>
      </c>
      <c r="X88" s="554"/>
      <c r="Y88" s="554"/>
      <c r="Z88" s="554"/>
      <c r="AA88" s="554"/>
      <c r="AB88" s="554"/>
      <c r="AC88" s="554"/>
      <c r="AD88" s="554"/>
      <c r="AE88" s="554"/>
      <c r="AF88" s="554"/>
      <c r="AG88" s="554"/>
      <c r="AH88" s="554"/>
      <c r="AI88" s="554"/>
    </row>
    <row r="89" spans="1:36" s="493" customFormat="1" ht="11.25" hidden="1" customHeight="1">
      <c r="A89" s="1314"/>
      <c r="B89" s="1314"/>
      <c r="C89" s="1314"/>
      <c r="D89" s="1314"/>
      <c r="E89" s="1314">
        <v>1</v>
      </c>
      <c r="F89" s="869"/>
      <c r="G89" s="867"/>
      <c r="H89" s="867"/>
      <c r="I89" s="1314"/>
      <c r="J89" s="869"/>
      <c r="K89" s="874">
        <v>1</v>
      </c>
      <c r="L89" s="562"/>
      <c r="M89" s="524"/>
      <c r="N89" s="550"/>
      <c r="O89" s="1392"/>
      <c r="P89" s="1394"/>
      <c r="Q89" s="1394"/>
      <c r="R89" s="1394"/>
      <c r="S89" s="1394"/>
      <c r="T89" s="1394"/>
      <c r="U89" s="1394"/>
      <c r="V89" s="1395"/>
      <c r="W89" s="1090"/>
      <c r="X89" s="554"/>
      <c r="Y89" s="554"/>
      <c r="Z89" s="554"/>
      <c r="AA89" s="554"/>
      <c r="AB89" s="554"/>
      <c r="AC89" s="554"/>
      <c r="AD89" s="554"/>
      <c r="AE89" s="554"/>
      <c r="AF89" s="554"/>
      <c r="AG89" s="554"/>
      <c r="AH89" s="554"/>
      <c r="AI89" s="554"/>
    </row>
    <row r="90" spans="1:36" s="493" customFormat="1" ht="33.75">
      <c r="A90" s="1314"/>
      <c r="B90" s="1314"/>
      <c r="C90" s="1314"/>
      <c r="D90" s="1314"/>
      <c r="E90" s="1314"/>
      <c r="F90" s="1314">
        <v>1</v>
      </c>
      <c r="G90" s="867"/>
      <c r="H90" s="867"/>
      <c r="I90" s="1314"/>
      <c r="J90" s="1321"/>
      <c r="K90" s="874">
        <v>1</v>
      </c>
      <c r="L90" s="562" t="e">
        <f ca="1">mergeValue(A90) &amp;"."&amp; mergeValue(B90)&amp;"."&amp; mergeValue(C90)&amp;"."&amp; mergeValue(D90)&amp;"."&amp;  mergeValue(F90)</f>
        <v>#NAME?</v>
      </c>
      <c r="M90" s="524" t="s">
        <v>9</v>
      </c>
      <c r="N90" s="550"/>
      <c r="O90" s="1317"/>
      <c r="P90" s="1318"/>
      <c r="Q90" s="1318"/>
      <c r="R90" s="1318"/>
      <c r="S90" s="1318"/>
      <c r="T90" s="1318"/>
      <c r="U90" s="1318"/>
      <c r="V90" s="1319"/>
      <c r="W90" s="1129" t="s">
        <v>720</v>
      </c>
      <c r="X90" s="554"/>
      <c r="Y90" s="558" t="e">
        <f ca="1">strCheckUnique(Z90:Z93)</f>
        <v>#NAME?</v>
      </c>
      <c r="Z90" s="554"/>
      <c r="AA90" s="558"/>
      <c r="AB90" s="554"/>
      <c r="AC90" s="554"/>
      <c r="AD90" s="554"/>
      <c r="AE90" s="554"/>
      <c r="AF90" s="554"/>
      <c r="AG90" s="554"/>
      <c r="AH90" s="554"/>
      <c r="AI90" s="554"/>
    </row>
    <row r="91" spans="1:36" s="493" customFormat="1" ht="99" customHeight="1">
      <c r="A91" s="1314"/>
      <c r="B91" s="1314"/>
      <c r="C91" s="1314"/>
      <c r="D91" s="1314"/>
      <c r="E91" s="1314"/>
      <c r="F91" s="1314"/>
      <c r="G91" s="867">
        <v>1</v>
      </c>
      <c r="H91" s="867"/>
      <c r="I91" s="1314"/>
      <c r="J91" s="1321"/>
      <c r="K91" s="866"/>
      <c r="L91" s="562" t="e">
        <f ca="1">mergeValue(A91) &amp;"."&amp; mergeValue(B91)&amp;"."&amp; mergeValue(C91)&amp;"."&amp; mergeValue(D91)&amp;"."&amp;  mergeValue(F91)&amp;"."&amp;  mergeValue(G91)</f>
        <v>#NAME?</v>
      </c>
      <c r="M91" s="1016"/>
      <c r="N91" s="555"/>
      <c r="O91" s="532"/>
      <c r="P91" s="532"/>
      <c r="Q91" s="532"/>
      <c r="R91" s="1320"/>
      <c r="S91" s="1310" t="s">
        <v>83</v>
      </c>
      <c r="T91" s="1320"/>
      <c r="U91" s="1310" t="s">
        <v>83</v>
      </c>
      <c r="V91" s="507"/>
      <c r="W91" s="1284" t="s">
        <v>733</v>
      </c>
      <c r="X91" s="554" t="e">
        <f ca="1">strCheckDate(O92:V92)</f>
        <v>#NAME?</v>
      </c>
      <c r="Y91" s="558"/>
      <c r="Z91" s="558" t="str">
        <f>IF(M91="","",M91 )</f>
        <v/>
      </c>
      <c r="AA91" s="558"/>
      <c r="AB91" s="558"/>
      <c r="AC91" s="558"/>
      <c r="AD91" s="554"/>
      <c r="AE91" s="554"/>
      <c r="AF91" s="554"/>
      <c r="AG91" s="554"/>
      <c r="AH91" s="554"/>
      <c r="AI91" s="554"/>
    </row>
    <row r="92" spans="1:36" s="493" customFormat="1" ht="11.25" hidden="1" customHeight="1">
      <c r="A92" s="1314"/>
      <c r="B92" s="1314"/>
      <c r="C92" s="1314"/>
      <c r="D92" s="1314"/>
      <c r="E92" s="1314"/>
      <c r="F92" s="1314"/>
      <c r="G92" s="867"/>
      <c r="H92" s="867"/>
      <c r="I92" s="1314"/>
      <c r="J92" s="1321"/>
      <c r="K92" s="874">
        <v>1</v>
      </c>
      <c r="L92" s="569"/>
      <c r="M92" s="615"/>
      <c r="N92" s="555"/>
      <c r="O92" s="532"/>
      <c r="P92" s="532"/>
      <c r="Q92" s="553" t="str">
        <f>R91 &amp; "-" &amp; T91</f>
        <v>-</v>
      </c>
      <c r="R92" s="1320"/>
      <c r="S92" s="1310"/>
      <c r="T92" s="1320"/>
      <c r="U92" s="1310"/>
      <c r="V92" s="507"/>
      <c r="W92" s="1285"/>
      <c r="X92" s="554"/>
      <c r="Y92" s="558"/>
      <c r="Z92" s="558"/>
      <c r="AA92" s="558"/>
      <c r="AB92" s="558"/>
      <c r="AC92" s="558"/>
      <c r="AD92" s="554"/>
      <c r="AE92" s="554"/>
      <c r="AF92" s="554"/>
      <c r="AG92" s="554"/>
      <c r="AH92" s="554"/>
      <c r="AI92" s="554"/>
    </row>
    <row r="93" spans="1:36" s="492" customFormat="1" ht="15" customHeight="1">
      <c r="A93" s="1314"/>
      <c r="B93" s="1314"/>
      <c r="C93" s="1314"/>
      <c r="D93" s="1314"/>
      <c r="E93" s="1314"/>
      <c r="F93" s="1314"/>
      <c r="G93" s="867"/>
      <c r="H93" s="867"/>
      <c r="I93" s="1314"/>
      <c r="J93" s="1321"/>
      <c r="K93" s="874">
        <v>1</v>
      </c>
      <c r="L93" s="508"/>
      <c r="M93" s="526" t="s">
        <v>24</v>
      </c>
      <c r="N93" s="521"/>
      <c r="O93" s="515"/>
      <c r="P93" s="515"/>
      <c r="Q93" s="515"/>
      <c r="R93" s="542"/>
      <c r="S93" s="534"/>
      <c r="T93" s="533"/>
      <c r="U93" s="521"/>
      <c r="V93" s="530"/>
      <c r="W93" s="1286"/>
      <c r="X93" s="556"/>
      <c r="Y93" s="556"/>
      <c r="Z93" s="556"/>
      <c r="AA93" s="556"/>
      <c r="AB93" s="556"/>
      <c r="AC93" s="556"/>
      <c r="AD93" s="556"/>
      <c r="AE93" s="556"/>
      <c r="AF93" s="556"/>
      <c r="AG93" s="556"/>
      <c r="AH93" s="556"/>
      <c r="AI93" s="556"/>
    </row>
    <row r="94" spans="1:36" s="492" customFormat="1" ht="15" customHeight="1">
      <c r="A94" s="1314"/>
      <c r="B94" s="1314"/>
      <c r="C94" s="1314"/>
      <c r="D94" s="1314"/>
      <c r="E94" s="1314"/>
      <c r="F94" s="869"/>
      <c r="G94" s="869"/>
      <c r="H94" s="867"/>
      <c r="I94" s="1314"/>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4"/>
      <c r="B95" s="1314"/>
      <c r="C95" s="1314"/>
      <c r="D95" s="1314"/>
      <c r="E95" s="869"/>
      <c r="F95" s="869"/>
      <c r="G95" s="869"/>
      <c r="H95" s="867"/>
      <c r="I95" s="1314"/>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4"/>
      <c r="B96" s="1314"/>
      <c r="C96" s="1314"/>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4"/>
      <c r="B97" s="1314"/>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4"/>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4">
        <v>1</v>
      </c>
      <c r="B103" s="1026"/>
      <c r="C103" s="1026"/>
      <c r="D103" s="1026"/>
      <c r="E103" s="1027"/>
      <c r="F103" s="1028"/>
      <c r="G103" s="1026"/>
      <c r="H103" s="1026"/>
      <c r="I103" s="1007"/>
      <c r="J103" s="1012"/>
      <c r="K103" s="1012"/>
      <c r="L103" s="562" t="e">
        <f ca="1">mergeValue(A103)</f>
        <v>#NAME?</v>
      </c>
      <c r="M103" s="610" t="s">
        <v>19</v>
      </c>
      <c r="N103" s="549"/>
      <c r="O103" s="1388"/>
      <c r="P103" s="1389"/>
      <c r="Q103" s="1389"/>
      <c r="R103" s="1389"/>
      <c r="S103" s="1389"/>
      <c r="T103" s="1389"/>
      <c r="U103" s="1389"/>
      <c r="V103" s="1389"/>
      <c r="W103" s="1389"/>
      <c r="X103" s="1389"/>
      <c r="Y103" s="1389"/>
      <c r="Z103" s="1389"/>
      <c r="AA103" s="1390"/>
      <c r="AB103" s="1129" t="s">
        <v>718</v>
      </c>
      <c r="AC103" s="554"/>
      <c r="AD103" s="554"/>
      <c r="AE103" s="554"/>
      <c r="AF103" s="554"/>
      <c r="AG103" s="554"/>
      <c r="AH103" s="554"/>
      <c r="AI103" s="554"/>
      <c r="AJ103" s="554"/>
      <c r="AK103" s="554"/>
      <c r="AL103" s="554"/>
      <c r="AM103" s="554"/>
      <c r="AN103" s="554"/>
    </row>
    <row r="104" spans="1:40" s="493" customFormat="1" ht="22.5">
      <c r="A104" s="1314"/>
      <c r="B104" s="1314">
        <v>1</v>
      </c>
      <c r="C104" s="1026"/>
      <c r="D104" s="1026"/>
      <c r="E104" s="1028"/>
      <c r="F104" s="1028"/>
      <c r="G104" s="1026"/>
      <c r="H104" s="1026"/>
      <c r="I104" s="1014"/>
      <c r="J104" s="1009"/>
      <c r="K104" s="1008"/>
      <c r="L104" s="562" t="e">
        <f ca="1">mergeValue(A104) &amp;"."&amp; mergeValue(B104)</f>
        <v>#NAME?</v>
      </c>
      <c r="M104" s="516" t="s">
        <v>15</v>
      </c>
      <c r="N104" s="549"/>
      <c r="O104" s="1388"/>
      <c r="P104" s="1389"/>
      <c r="Q104" s="1389"/>
      <c r="R104" s="1389"/>
      <c r="S104" s="1389"/>
      <c r="T104" s="1389"/>
      <c r="U104" s="1389"/>
      <c r="V104" s="1389"/>
      <c r="W104" s="1389"/>
      <c r="X104" s="1389"/>
      <c r="Y104" s="1389"/>
      <c r="Z104" s="1389"/>
      <c r="AA104" s="1390"/>
      <c r="AB104" s="1129" t="s">
        <v>459</v>
      </c>
      <c r="AC104" s="554"/>
      <c r="AD104" s="554"/>
      <c r="AE104" s="554"/>
      <c r="AF104" s="554"/>
      <c r="AG104" s="554"/>
      <c r="AH104" s="554"/>
      <c r="AI104" s="554"/>
      <c r="AJ104" s="554"/>
      <c r="AK104" s="554"/>
      <c r="AL104" s="554"/>
      <c r="AM104" s="554"/>
      <c r="AN104" s="554"/>
    </row>
    <row r="105" spans="1:40" s="493" customFormat="1" ht="22.5">
      <c r="A105" s="1314"/>
      <c r="B105" s="1314"/>
      <c r="C105" s="1314">
        <v>1</v>
      </c>
      <c r="D105" s="1026"/>
      <c r="E105" s="1028"/>
      <c r="F105" s="1028"/>
      <c r="G105" s="1026"/>
      <c r="H105" s="1026"/>
      <c r="I105" s="1014"/>
      <c r="J105" s="1009"/>
      <c r="K105" s="1008"/>
      <c r="L105" s="562" t="e">
        <f ca="1">mergeValue(A105) &amp;"."&amp; mergeValue(B105)&amp;"."&amp; mergeValue(C105)</f>
        <v>#NAME?</v>
      </c>
      <c r="M105" s="517" t="s">
        <v>7</v>
      </c>
      <c r="N105" s="549"/>
      <c r="O105" s="1388"/>
      <c r="P105" s="1389"/>
      <c r="Q105" s="1389"/>
      <c r="R105" s="1389"/>
      <c r="S105" s="1389"/>
      <c r="T105" s="1389"/>
      <c r="U105" s="1389"/>
      <c r="V105" s="1389"/>
      <c r="W105" s="1389"/>
      <c r="X105" s="1389"/>
      <c r="Y105" s="1389"/>
      <c r="Z105" s="1389"/>
      <c r="AA105" s="1390"/>
      <c r="AB105" s="1129" t="s">
        <v>600</v>
      </c>
      <c r="AC105" s="554"/>
      <c r="AD105" s="554"/>
      <c r="AE105" s="554"/>
      <c r="AF105" s="554"/>
      <c r="AG105" s="554"/>
      <c r="AH105" s="554"/>
      <c r="AI105" s="554"/>
      <c r="AJ105" s="554"/>
      <c r="AK105" s="554"/>
      <c r="AL105" s="554"/>
      <c r="AM105" s="554"/>
      <c r="AN105" s="554"/>
    </row>
    <row r="106" spans="1:40" s="493" customFormat="1" ht="22.5">
      <c r="A106" s="1314"/>
      <c r="B106" s="1314"/>
      <c r="C106" s="1314"/>
      <c r="D106" s="1314">
        <v>1</v>
      </c>
      <c r="E106" s="1028"/>
      <c r="F106" s="1028"/>
      <c r="G106" s="1026"/>
      <c r="H106" s="1026"/>
      <c r="I106" s="1014"/>
      <c r="J106" s="1009"/>
      <c r="K106" s="1008"/>
      <c r="L106" s="562" t="e">
        <f ca="1">mergeValue(A106) &amp;"."&amp; mergeValue(B106)&amp;"."&amp; mergeValue(C106)&amp;"."&amp; mergeValue(D106)</f>
        <v>#NAME?</v>
      </c>
      <c r="M106" s="518" t="s">
        <v>21</v>
      </c>
      <c r="N106" s="549"/>
      <c r="O106" s="1388"/>
      <c r="P106" s="1389"/>
      <c r="Q106" s="1389"/>
      <c r="R106" s="1389"/>
      <c r="S106" s="1389"/>
      <c r="T106" s="1389"/>
      <c r="U106" s="1389"/>
      <c r="V106" s="1389"/>
      <c r="W106" s="1389"/>
      <c r="X106" s="1389"/>
      <c r="Y106" s="1389"/>
      <c r="Z106" s="1389"/>
      <c r="AA106" s="1390"/>
      <c r="AB106" s="1129" t="s">
        <v>601</v>
      </c>
      <c r="AC106" s="554"/>
      <c r="AD106" s="554"/>
      <c r="AE106" s="554"/>
      <c r="AF106" s="554"/>
      <c r="AG106" s="554"/>
      <c r="AH106" s="554"/>
      <c r="AI106" s="554"/>
      <c r="AJ106" s="554"/>
      <c r="AK106" s="554"/>
      <c r="AL106" s="554"/>
      <c r="AM106" s="554"/>
      <c r="AN106" s="554"/>
    </row>
    <row r="107" spans="1:40" s="493" customFormat="1" ht="14.25" hidden="1">
      <c r="A107" s="1314"/>
      <c r="B107" s="1314"/>
      <c r="C107" s="1314"/>
      <c r="D107" s="1314"/>
      <c r="E107" s="1314">
        <v>1</v>
      </c>
      <c r="F107" s="1028"/>
      <c r="G107" s="1026"/>
      <c r="H107" s="1026"/>
      <c r="I107" s="1013"/>
      <c r="J107" s="1009"/>
      <c r="K107" s="1008"/>
      <c r="L107" s="562"/>
      <c r="M107" s="524"/>
      <c r="N107" s="550"/>
      <c r="O107" s="1392"/>
      <c r="P107" s="1394"/>
      <c r="Q107" s="1394"/>
      <c r="R107" s="1394"/>
      <c r="S107" s="1394"/>
      <c r="T107" s="1394"/>
      <c r="U107" s="1394"/>
      <c r="V107" s="1394"/>
      <c r="W107" s="1394"/>
      <c r="X107" s="1394"/>
      <c r="Y107" s="1394"/>
      <c r="Z107" s="1394"/>
      <c r="AA107" s="1395"/>
      <c r="AB107" s="1129"/>
      <c r="AC107" s="554"/>
      <c r="AD107" s="554"/>
      <c r="AE107" s="554"/>
      <c r="AF107" s="554"/>
      <c r="AG107" s="554"/>
      <c r="AH107" s="554"/>
      <c r="AI107" s="554"/>
      <c r="AJ107" s="554"/>
      <c r="AK107" s="554"/>
      <c r="AL107" s="554"/>
      <c r="AM107" s="554"/>
      <c r="AN107" s="554"/>
    </row>
    <row r="108" spans="1:40" s="493" customFormat="1" ht="33.75">
      <c r="A108" s="1314"/>
      <c r="B108" s="1314"/>
      <c r="C108" s="1314"/>
      <c r="D108" s="1314"/>
      <c r="E108" s="1314"/>
      <c r="F108" s="1314">
        <v>1</v>
      </c>
      <c r="G108" s="1026"/>
      <c r="H108" s="1026"/>
      <c r="I108" s="1333"/>
      <c r="J108" s="1009"/>
      <c r="K108" s="1008"/>
      <c r="L108" s="562" t="e">
        <f ca="1">mergeValue(A108) &amp;"."&amp; mergeValue(B108)&amp;"."&amp; mergeValue(C108)&amp;"."&amp; mergeValue(D108)&amp;"."&amp; mergeValue(F108)</f>
        <v>#NAME?</v>
      </c>
      <c r="M108" s="525" t="s">
        <v>9</v>
      </c>
      <c r="N108" s="550"/>
      <c r="O108" s="1317"/>
      <c r="P108" s="1318"/>
      <c r="Q108" s="1318"/>
      <c r="R108" s="1318"/>
      <c r="S108" s="1318"/>
      <c r="T108" s="1318"/>
      <c r="U108" s="1318"/>
      <c r="V108" s="1318"/>
      <c r="W108" s="1318"/>
      <c r="X108" s="1318"/>
      <c r="Y108" s="1318"/>
      <c r="Z108" s="1318"/>
      <c r="AA108" s="1319"/>
      <c r="AB108" s="1129" t="s">
        <v>720</v>
      </c>
      <c r="AC108" s="554"/>
      <c r="AD108" s="558" t="e">
        <f ca="1">strCheckUnique(AE108:AE113)</f>
        <v>#NAME?</v>
      </c>
      <c r="AE108" s="554"/>
      <c r="AF108" s="558"/>
      <c r="AG108" s="554"/>
      <c r="AH108" s="554"/>
      <c r="AI108" s="554"/>
      <c r="AJ108" s="554"/>
      <c r="AK108" s="554"/>
      <c r="AL108" s="554"/>
      <c r="AM108" s="554"/>
      <c r="AN108" s="554"/>
    </row>
    <row r="109" spans="1:40" s="493" customFormat="1" ht="56.25" customHeight="1">
      <c r="A109" s="1314"/>
      <c r="B109" s="1314"/>
      <c r="C109" s="1314"/>
      <c r="D109" s="1314"/>
      <c r="E109" s="1314"/>
      <c r="F109" s="1314"/>
      <c r="G109" s="1314">
        <v>1</v>
      </c>
      <c r="H109" s="1026"/>
      <c r="I109" s="1333"/>
      <c r="J109" s="1334"/>
      <c r="K109" s="1015"/>
      <c r="L109" s="562" t="e">
        <f ca="1">mergeValue(A109) &amp;"."&amp; mergeValue(B109)&amp;"."&amp; mergeValue(C109)&amp;"."&amp; mergeValue(D109)&amp;"."&amp; mergeValue(F109)&amp;"."&amp; mergeValue(G109)</f>
        <v>#NAME?</v>
      </c>
      <c r="M109" s="1016"/>
      <c r="N109" s="615"/>
      <c r="O109" s="532"/>
      <c r="P109" s="532"/>
      <c r="Q109" s="532"/>
      <c r="R109" s="463"/>
      <c r="S109" s="1041"/>
      <c r="T109" s="463"/>
      <c r="U109" s="1041"/>
      <c r="V109" s="553" t="str">
        <f>W109 &amp; "-" &amp; Y109</f>
        <v>-</v>
      </c>
      <c r="W109" s="1320"/>
      <c r="X109" s="1310" t="s">
        <v>83</v>
      </c>
      <c r="Y109" s="1320"/>
      <c r="Z109" s="1310" t="s">
        <v>83</v>
      </c>
      <c r="AA109" s="507"/>
      <c r="AB109" s="1129" t="s">
        <v>738</v>
      </c>
      <c r="AC109" s="554" t="e">
        <f ca="1">strCheckDate(O109:AA109)</f>
        <v>#NAME?</v>
      </c>
      <c r="AD109" s="558"/>
      <c r="AE109" s="558" t="str">
        <f>IF(M109="","",M109 )</f>
        <v/>
      </c>
      <c r="AF109" s="558"/>
      <c r="AG109" s="558"/>
      <c r="AH109" s="558"/>
      <c r="AI109" s="554"/>
      <c r="AJ109" s="554"/>
      <c r="AK109" s="554"/>
      <c r="AL109" s="554"/>
      <c r="AM109" s="554"/>
      <c r="AN109" s="554"/>
    </row>
    <row r="110" spans="1:40" s="493" customFormat="1" ht="87.95" customHeight="1">
      <c r="A110" s="1314"/>
      <c r="B110" s="1314"/>
      <c r="C110" s="1314"/>
      <c r="D110" s="1314"/>
      <c r="E110" s="1314"/>
      <c r="F110" s="1314"/>
      <c r="G110" s="1314"/>
      <c r="H110" s="1026">
        <v>1</v>
      </c>
      <c r="I110" s="1333"/>
      <c r="J110" s="1334"/>
      <c r="K110" s="1015"/>
      <c r="L110" s="562" t="e">
        <f ca="1">mergeValue(A110) &amp;"."&amp; mergeValue(B110)&amp;"."&amp; mergeValue(C110)&amp;"."&amp; mergeValue(D110)&amp;"."&amp; mergeValue(F110)&amp;"."&amp; mergeValue(G110)&amp;"."&amp; mergeValue(H110)</f>
        <v>#NAME?</v>
      </c>
      <c r="M110" s="1018"/>
      <c r="N110" s="464"/>
      <c r="O110" s="532"/>
      <c r="P110" s="532"/>
      <c r="Q110" s="532"/>
      <c r="R110" s="463"/>
      <c r="S110" s="1041"/>
      <c r="T110" s="463"/>
      <c r="U110" s="1041"/>
      <c r="V110" s="553" t="str">
        <f>W110 &amp; "-" &amp; Y110</f>
        <v>-</v>
      </c>
      <c r="W110" s="1320"/>
      <c r="X110" s="1310"/>
      <c r="Y110" s="1320"/>
      <c r="Z110" s="1310"/>
      <c r="AA110" s="637"/>
      <c r="AB110" s="1284" t="s">
        <v>739</v>
      </c>
      <c r="AC110" s="554" t="e">
        <f ca="1">strCheckDate(O110:AA110)</f>
        <v>#NAME?</v>
      </c>
      <c r="AD110" s="554"/>
      <c r="AE110" s="554"/>
      <c r="AF110" s="558"/>
      <c r="AG110" s="554"/>
      <c r="AH110" s="554"/>
      <c r="AI110" s="554"/>
      <c r="AJ110" s="554"/>
      <c r="AK110" s="554"/>
      <c r="AL110" s="554"/>
      <c r="AM110" s="554"/>
      <c r="AN110" s="554"/>
    </row>
    <row r="111" spans="1:40" s="493" customFormat="1" ht="14.25" hidden="1">
      <c r="A111" s="1314"/>
      <c r="B111" s="1314"/>
      <c r="C111" s="1314"/>
      <c r="D111" s="1314"/>
      <c r="E111" s="1314"/>
      <c r="F111" s="1314"/>
      <c r="G111" s="1314"/>
      <c r="H111" s="1026"/>
      <c r="I111" s="1333"/>
      <c r="J111" s="1334"/>
      <c r="K111" s="1015"/>
      <c r="L111" s="569"/>
      <c r="M111" s="615"/>
      <c r="N111" s="615"/>
      <c r="O111" s="532"/>
      <c r="P111" s="463"/>
      <c r="Q111" s="463"/>
      <c r="R111" s="463"/>
      <c r="S111" s="463"/>
      <c r="T111" s="463"/>
      <c r="U111" s="529"/>
      <c r="V111" s="553"/>
      <c r="W111" s="1309"/>
      <c r="X111" s="1310"/>
      <c r="Y111" s="1309"/>
      <c r="Z111" s="1310"/>
      <c r="AA111" s="507"/>
      <c r="AB111" s="1285"/>
      <c r="AC111" s="554"/>
      <c r="AD111" s="554"/>
      <c r="AE111" s="554"/>
      <c r="AF111" s="558">
        <f ca="1">OFFSET(AF111,-1,0)</f>
        <v>0</v>
      </c>
      <c r="AG111" s="554"/>
      <c r="AH111" s="554"/>
      <c r="AI111" s="554"/>
      <c r="AJ111" s="554"/>
      <c r="AK111" s="554"/>
      <c r="AL111" s="554"/>
      <c r="AM111" s="554"/>
      <c r="AN111" s="554"/>
    </row>
    <row r="112" spans="1:40" s="492" customFormat="1" ht="15" customHeight="1">
      <c r="A112" s="1314"/>
      <c r="B112" s="1314"/>
      <c r="C112" s="1314"/>
      <c r="D112" s="1314"/>
      <c r="E112" s="1314"/>
      <c r="F112" s="1314"/>
      <c r="G112" s="1314"/>
      <c r="H112" s="1026"/>
      <c r="I112" s="1333"/>
      <c r="J112" s="1334"/>
      <c r="K112" s="1017"/>
      <c r="L112" s="508"/>
      <c r="M112" s="527" t="s">
        <v>40</v>
      </c>
      <c r="N112" s="521"/>
      <c r="O112" s="515"/>
      <c r="P112" s="515"/>
      <c r="Q112" s="515"/>
      <c r="R112" s="515"/>
      <c r="S112" s="515"/>
      <c r="T112" s="515"/>
      <c r="U112" s="515"/>
      <c r="V112" s="515"/>
      <c r="W112" s="533"/>
      <c r="X112" s="534"/>
      <c r="Y112" s="533"/>
      <c r="Z112" s="521"/>
      <c r="AA112" s="530"/>
      <c r="AB112" s="1286"/>
      <c r="AC112" s="556"/>
      <c r="AD112" s="556"/>
      <c r="AE112" s="556"/>
      <c r="AF112" s="556"/>
      <c r="AG112" s="556"/>
      <c r="AH112" s="556"/>
      <c r="AI112" s="556"/>
      <c r="AJ112" s="556"/>
      <c r="AK112" s="556"/>
      <c r="AL112" s="556"/>
      <c r="AM112" s="556"/>
      <c r="AN112" s="556"/>
    </row>
    <row r="113" spans="1:40" s="492" customFormat="1" ht="15" customHeight="1">
      <c r="A113" s="1314"/>
      <c r="B113" s="1314"/>
      <c r="C113" s="1314"/>
      <c r="D113" s="1314"/>
      <c r="E113" s="1314"/>
      <c r="F113" s="1314"/>
      <c r="G113" s="1026"/>
      <c r="H113" s="1026"/>
      <c r="I113" s="1333"/>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4"/>
      <c r="B114" s="1314"/>
      <c r="C114" s="1314"/>
      <c r="D114" s="1314"/>
      <c r="E114" s="1314"/>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4"/>
      <c r="B115" s="1314"/>
      <c r="C115" s="1314"/>
      <c r="D115" s="1314"/>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4"/>
      <c r="B116" s="1314"/>
      <c r="C116" s="1314"/>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4"/>
      <c r="B117" s="1314"/>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4"/>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e">
        <f ca="1">mergeValue(A120) &amp;"."&amp; mergeValue(B120)&amp;"."&amp; mergeValue(C120)&amp;"."&amp; mergeValue(D120)&amp;"."&amp; mergeValue(F120)&amp;"."&amp; mergeValue(G120)&amp;"."&amp; mergeValue(H120)</f>
        <v>#NAME?</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e">
        <f ca="1">strCheckDate(O120:AA120)</f>
        <v>#NAME?</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14">
        <v>1</v>
      </c>
      <c r="B125" s="888"/>
      <c r="C125" s="888"/>
      <c r="D125" s="888"/>
      <c r="E125" s="889"/>
      <c r="F125" s="890"/>
      <c r="G125" s="890"/>
      <c r="H125" s="890"/>
      <c r="I125" s="891"/>
      <c r="J125" s="886"/>
      <c r="K125" s="893"/>
      <c r="L125" s="562" t="e">
        <f ca="1">mergeValue(A125)</f>
        <v>#NAME?</v>
      </c>
      <c r="M125" s="610" t="s">
        <v>19</v>
      </c>
      <c r="N125" s="549"/>
      <c r="O125" s="1327"/>
      <c r="P125" s="1327"/>
      <c r="Q125" s="1327"/>
      <c r="R125" s="1327"/>
      <c r="S125" s="1327"/>
      <c r="T125" s="1327"/>
      <c r="U125" s="1327"/>
      <c r="V125" s="1327"/>
      <c r="W125" s="1129" t="s">
        <v>718</v>
      </c>
      <c r="X125" s="554"/>
      <c r="Y125" s="554"/>
      <c r="Z125" s="554"/>
      <c r="AA125" s="554"/>
      <c r="AB125" s="554"/>
      <c r="AC125" s="554"/>
      <c r="AD125" s="554"/>
      <c r="AE125" s="554"/>
      <c r="AF125" s="554"/>
      <c r="AG125" s="554"/>
      <c r="AH125" s="554"/>
    </row>
    <row r="126" spans="1:40" s="493" customFormat="1" ht="22.5">
      <c r="A126" s="1314"/>
      <c r="B126" s="1314">
        <v>1</v>
      </c>
      <c r="C126" s="888"/>
      <c r="D126" s="888"/>
      <c r="E126" s="890"/>
      <c r="F126" s="890"/>
      <c r="G126" s="890"/>
      <c r="H126" s="890"/>
      <c r="I126" s="885"/>
      <c r="J126" s="884"/>
      <c r="K126" s="887"/>
      <c r="L126" s="562" t="e">
        <f ca="1">mergeValue(A126) &amp;"."&amp; mergeValue(B126)</f>
        <v>#NAME?</v>
      </c>
      <c r="M126" s="516" t="s">
        <v>15</v>
      </c>
      <c r="N126" s="549"/>
      <c r="O126" s="1327"/>
      <c r="P126" s="1327"/>
      <c r="Q126" s="1327"/>
      <c r="R126" s="1327"/>
      <c r="S126" s="1327"/>
      <c r="T126" s="1327"/>
      <c r="U126" s="1327"/>
      <c r="V126" s="1327"/>
      <c r="W126" s="1129" t="s">
        <v>459</v>
      </c>
      <c r="X126" s="554"/>
      <c r="Y126" s="554"/>
      <c r="Z126" s="554"/>
      <c r="AA126" s="554"/>
      <c r="AB126" s="554"/>
      <c r="AC126" s="554"/>
      <c r="AD126" s="554"/>
      <c r="AE126" s="554"/>
      <c r="AF126" s="554"/>
      <c r="AG126" s="554"/>
      <c r="AH126" s="554"/>
    </row>
    <row r="127" spans="1:40" s="493" customFormat="1" ht="22.5">
      <c r="A127" s="1314"/>
      <c r="B127" s="1314"/>
      <c r="C127" s="1314">
        <v>1</v>
      </c>
      <c r="D127" s="888"/>
      <c r="E127" s="890"/>
      <c r="F127" s="890"/>
      <c r="G127" s="890"/>
      <c r="H127" s="890"/>
      <c r="I127" s="892"/>
      <c r="J127" s="884"/>
      <c r="K127" s="887"/>
      <c r="L127" s="562" t="e">
        <f ca="1">mergeValue(A127) &amp;"."&amp; mergeValue(B127)&amp;"."&amp; mergeValue(C127)</f>
        <v>#NAME?</v>
      </c>
      <c r="M127" s="517" t="s">
        <v>7</v>
      </c>
      <c r="N127" s="549"/>
      <c r="O127" s="1327"/>
      <c r="P127" s="1327"/>
      <c r="Q127" s="1327"/>
      <c r="R127" s="1327"/>
      <c r="S127" s="1327"/>
      <c r="T127" s="1327"/>
      <c r="U127" s="1327"/>
      <c r="V127" s="1327"/>
      <c r="W127" s="1129" t="s">
        <v>600</v>
      </c>
      <c r="X127" s="554"/>
      <c r="Y127" s="554"/>
      <c r="Z127" s="554"/>
      <c r="AA127" s="554"/>
      <c r="AB127" s="554"/>
      <c r="AC127" s="554"/>
      <c r="AD127" s="554"/>
      <c r="AE127" s="554"/>
      <c r="AF127" s="554"/>
      <c r="AG127" s="554"/>
      <c r="AH127" s="554"/>
    </row>
    <row r="128" spans="1:40" s="493" customFormat="1" ht="22.5">
      <c r="A128" s="1314"/>
      <c r="B128" s="1314"/>
      <c r="C128" s="1314"/>
      <c r="D128" s="1314">
        <v>1</v>
      </c>
      <c r="E128" s="890"/>
      <c r="F128" s="890"/>
      <c r="G128" s="890"/>
      <c r="H128" s="890"/>
      <c r="I128" s="892"/>
      <c r="J128" s="884"/>
      <c r="K128" s="887"/>
      <c r="L128" s="562" t="e">
        <f ca="1">mergeValue(A128) &amp;"."&amp; mergeValue(B128)&amp;"."&amp; mergeValue(C128)&amp;"."&amp; mergeValue(D128)</f>
        <v>#NAME?</v>
      </c>
      <c r="M128" s="518" t="s">
        <v>21</v>
      </c>
      <c r="N128" s="549"/>
      <c r="O128" s="1327"/>
      <c r="P128" s="1327"/>
      <c r="Q128" s="1327"/>
      <c r="R128" s="1327"/>
      <c r="S128" s="1327"/>
      <c r="T128" s="1327"/>
      <c r="U128" s="1327"/>
      <c r="V128" s="1327"/>
      <c r="W128" s="1129" t="s">
        <v>601</v>
      </c>
      <c r="X128" s="554"/>
      <c r="Y128" s="554"/>
      <c r="Z128" s="554"/>
      <c r="AA128" s="554"/>
      <c r="AB128" s="554"/>
      <c r="AC128" s="554"/>
      <c r="AD128" s="554"/>
      <c r="AE128" s="554"/>
      <c r="AF128" s="554"/>
      <c r="AG128" s="554"/>
      <c r="AH128" s="554"/>
    </row>
    <row r="129" spans="1:34" s="493" customFormat="1" ht="11.25" hidden="1" customHeight="1">
      <c r="A129" s="1314"/>
      <c r="B129" s="1314"/>
      <c r="C129" s="1314"/>
      <c r="D129" s="1314"/>
      <c r="E129" s="1314">
        <v>1</v>
      </c>
      <c r="F129" s="890"/>
      <c r="G129" s="890"/>
      <c r="H129" s="888">
        <v>1</v>
      </c>
      <c r="I129" s="1314">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4"/>
      <c r="B130" s="1314"/>
      <c r="C130" s="1314"/>
      <c r="D130" s="1314"/>
      <c r="E130" s="1314"/>
      <c r="F130" s="1314">
        <v>1</v>
      </c>
      <c r="G130" s="888"/>
      <c r="H130" s="888"/>
      <c r="I130" s="1314"/>
      <c r="J130" s="1314">
        <v>1</v>
      </c>
      <c r="K130" s="896"/>
      <c r="L130" s="562" t="e">
        <f ca="1">mergeValue(A130) &amp;"."&amp; mergeValue(B130)&amp;"."&amp; mergeValue(C130)&amp;"."&amp; mergeValue(D130)&amp;"."&amp;  mergeValue(F130)</f>
        <v>#NAME?</v>
      </c>
      <c r="M130" s="525" t="s">
        <v>9</v>
      </c>
      <c r="N130" s="550"/>
      <c r="O130" s="1316"/>
      <c r="P130" s="1316"/>
      <c r="Q130" s="1316"/>
      <c r="R130" s="1316"/>
      <c r="S130" s="1316"/>
      <c r="T130" s="1316"/>
      <c r="U130" s="1316"/>
      <c r="V130" s="1316"/>
      <c r="W130" s="1129" t="s">
        <v>720</v>
      </c>
      <c r="X130" s="554"/>
      <c r="Y130" s="558" t="e">
        <f ca="1">strCheckUnique(Z130:Z133)</f>
        <v>#NAME?</v>
      </c>
      <c r="Z130" s="554"/>
      <c r="AA130" s="558"/>
      <c r="AB130" s="554"/>
      <c r="AC130" s="554"/>
      <c r="AD130" s="554"/>
      <c r="AE130" s="554"/>
      <c r="AF130" s="554"/>
      <c r="AG130" s="554"/>
      <c r="AH130" s="554"/>
    </row>
    <row r="131" spans="1:34" s="493" customFormat="1" ht="99" customHeight="1">
      <c r="A131" s="1314"/>
      <c r="B131" s="1314"/>
      <c r="C131" s="1314"/>
      <c r="D131" s="1314"/>
      <c r="E131" s="1314"/>
      <c r="F131" s="1314"/>
      <c r="G131" s="888">
        <v>1</v>
      </c>
      <c r="H131" s="888"/>
      <c r="I131" s="1314"/>
      <c r="J131" s="1314"/>
      <c r="K131" s="896">
        <v>1</v>
      </c>
      <c r="L131" s="562" t="e">
        <f ca="1">mergeValue(A131) &amp;"."&amp; mergeValue(B131)&amp;"."&amp; mergeValue(C131)&amp;"."&amp; mergeValue(D131)&amp;"."&amp; mergeValue(F131)&amp;"."&amp; mergeValue(G131)</f>
        <v>#NAME?</v>
      </c>
      <c r="M131" s="1016"/>
      <c r="N131" s="555"/>
      <c r="O131" s="532"/>
      <c r="P131" s="532"/>
      <c r="Q131" s="1040"/>
      <c r="R131" s="1320"/>
      <c r="S131" s="1310" t="s">
        <v>83</v>
      </c>
      <c r="T131" s="1320"/>
      <c r="U131" s="1310" t="s">
        <v>84</v>
      </c>
      <c r="V131" s="547"/>
      <c r="W131" s="1284" t="s">
        <v>733</v>
      </c>
      <c r="X131" s="554" t="e">
        <f ca="1">strCheckDate(O132:V132)</f>
        <v>#NAME?</v>
      </c>
      <c r="Y131" s="558"/>
      <c r="Z131" s="558" t="str">
        <f>IF(M131="","",M131 )</f>
        <v/>
      </c>
      <c r="AA131" s="558"/>
      <c r="AB131" s="558"/>
      <c r="AC131" s="558"/>
      <c r="AD131" s="554"/>
      <c r="AE131" s="554"/>
      <c r="AF131" s="554"/>
      <c r="AG131" s="554"/>
      <c r="AH131" s="554"/>
    </row>
    <row r="132" spans="1:34" s="493" customFormat="1" ht="0.2" customHeight="1">
      <c r="A132" s="1314"/>
      <c r="B132" s="1314"/>
      <c r="C132" s="1314"/>
      <c r="D132" s="1314"/>
      <c r="E132" s="1314"/>
      <c r="F132" s="1314"/>
      <c r="G132" s="888"/>
      <c r="H132" s="888"/>
      <c r="I132" s="1314"/>
      <c r="J132" s="1314"/>
      <c r="K132" s="896"/>
      <c r="L132" s="569"/>
      <c r="M132" s="615"/>
      <c r="N132" s="555"/>
      <c r="O132" s="532"/>
      <c r="P132" s="532"/>
      <c r="Q132" s="553" t="str">
        <f>R131 &amp; "-" &amp; T131</f>
        <v>-</v>
      </c>
      <c r="R132" s="1309"/>
      <c r="S132" s="1310"/>
      <c r="T132" s="1309"/>
      <c r="U132" s="1310"/>
      <c r="V132" s="547"/>
      <c r="W132" s="1285"/>
      <c r="X132" s="554"/>
      <c r="Y132" s="554"/>
      <c r="Z132" s="554"/>
      <c r="AA132" s="554"/>
      <c r="AB132" s="554"/>
      <c r="AC132" s="554"/>
      <c r="AD132" s="554"/>
      <c r="AE132" s="554"/>
      <c r="AF132" s="554"/>
      <c r="AG132" s="554"/>
      <c r="AH132" s="554"/>
    </row>
    <row r="133" spans="1:34" s="492" customFormat="1" ht="15" customHeight="1">
      <c r="A133" s="1314"/>
      <c r="B133" s="1314"/>
      <c r="C133" s="1314"/>
      <c r="D133" s="1314"/>
      <c r="E133" s="1314"/>
      <c r="F133" s="1314"/>
      <c r="G133" s="890"/>
      <c r="H133" s="888"/>
      <c r="I133" s="1314"/>
      <c r="J133" s="1314"/>
      <c r="K133" s="895"/>
      <c r="L133" s="508"/>
      <c r="M133" s="526" t="s">
        <v>24</v>
      </c>
      <c r="N133" s="521"/>
      <c r="O133" s="515"/>
      <c r="P133" s="515"/>
      <c r="Q133" s="515"/>
      <c r="R133" s="542"/>
      <c r="S133" s="534"/>
      <c r="T133" s="533"/>
      <c r="U133" s="521"/>
      <c r="V133" s="530"/>
      <c r="W133" s="1286"/>
      <c r="X133" s="556"/>
      <c r="Y133" s="556"/>
      <c r="Z133" s="556"/>
      <c r="AA133" s="556"/>
      <c r="AB133" s="556"/>
      <c r="AC133" s="556"/>
      <c r="AD133" s="556"/>
      <c r="AE133" s="556"/>
      <c r="AF133" s="556"/>
      <c r="AG133" s="556"/>
      <c r="AH133" s="556"/>
    </row>
    <row r="134" spans="1:34" s="492" customFormat="1" ht="15" customHeight="1">
      <c r="A134" s="1314"/>
      <c r="B134" s="1314"/>
      <c r="C134" s="1314"/>
      <c r="D134" s="1314"/>
      <c r="E134" s="1314"/>
      <c r="F134" s="890"/>
      <c r="G134" s="890"/>
      <c r="H134" s="888"/>
      <c r="I134" s="1314"/>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4"/>
      <c r="B135" s="1314"/>
      <c r="C135" s="1314"/>
      <c r="D135" s="1314"/>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4"/>
      <c r="B136" s="1314"/>
      <c r="C136" s="1314"/>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4"/>
      <c r="B137" s="1314"/>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4"/>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14">
        <v>1</v>
      </c>
      <c r="B143" s="906"/>
      <c r="C143" s="906"/>
      <c r="D143" s="906"/>
      <c r="E143" s="907"/>
      <c r="F143" s="908"/>
      <c r="G143" s="908"/>
      <c r="H143" s="908"/>
      <c r="I143" s="909"/>
      <c r="J143" s="904"/>
      <c r="K143" s="911"/>
      <c r="L143" s="562" t="e">
        <f ca="1">mergeValue(A143)</f>
        <v>#NAME?</v>
      </c>
      <c r="M143" s="610" t="s">
        <v>19</v>
      </c>
      <c r="N143" s="549"/>
      <c r="O143" s="1327"/>
      <c r="P143" s="1327"/>
      <c r="Q143" s="1327"/>
      <c r="R143" s="1327"/>
      <c r="S143" s="1327"/>
      <c r="T143" s="1327"/>
      <c r="U143" s="1327"/>
      <c r="V143" s="1327"/>
      <c r="W143" s="1129" t="s">
        <v>718</v>
      </c>
      <c r="X143" s="554"/>
      <c r="Y143" s="554"/>
      <c r="Z143" s="554"/>
      <c r="AA143" s="554"/>
      <c r="AB143" s="554"/>
      <c r="AC143" s="554"/>
      <c r="AD143" s="554"/>
      <c r="AE143" s="554"/>
      <c r="AF143" s="554"/>
      <c r="AG143" s="554"/>
      <c r="AH143" s="554"/>
    </row>
    <row r="144" spans="1:34" s="493" customFormat="1" ht="22.5">
      <c r="A144" s="1314"/>
      <c r="B144" s="1314">
        <v>1</v>
      </c>
      <c r="C144" s="906"/>
      <c r="D144" s="906"/>
      <c r="E144" s="908"/>
      <c r="F144" s="908"/>
      <c r="G144" s="908"/>
      <c r="H144" s="908"/>
      <c r="I144" s="903"/>
      <c r="J144" s="902"/>
      <c r="K144" s="905"/>
      <c r="L144" s="562" t="e">
        <f ca="1">mergeValue(A144) &amp;"."&amp; mergeValue(B144)</f>
        <v>#NAME?</v>
      </c>
      <c r="M144" s="516" t="s">
        <v>15</v>
      </c>
      <c r="N144" s="549"/>
      <c r="O144" s="1327"/>
      <c r="P144" s="1327"/>
      <c r="Q144" s="1327"/>
      <c r="R144" s="1327"/>
      <c r="S144" s="1327"/>
      <c r="T144" s="1327"/>
      <c r="U144" s="1327"/>
      <c r="V144" s="1327"/>
      <c r="W144" s="1129" t="s">
        <v>459</v>
      </c>
      <c r="X144" s="554"/>
      <c r="Y144" s="554"/>
      <c r="Z144" s="554"/>
      <c r="AA144" s="554"/>
      <c r="AB144" s="554"/>
      <c r="AC144" s="554"/>
      <c r="AD144" s="554"/>
      <c r="AE144" s="554"/>
      <c r="AF144" s="554"/>
      <c r="AG144" s="554"/>
      <c r="AH144" s="554"/>
    </row>
    <row r="145" spans="1:35" s="493" customFormat="1" ht="22.5">
      <c r="A145" s="1314"/>
      <c r="B145" s="1314"/>
      <c r="C145" s="1314">
        <v>1</v>
      </c>
      <c r="D145" s="906"/>
      <c r="E145" s="908"/>
      <c r="F145" s="908"/>
      <c r="G145" s="908"/>
      <c r="H145" s="908"/>
      <c r="I145" s="910"/>
      <c r="J145" s="902"/>
      <c r="K145" s="905"/>
      <c r="L145" s="562" t="e">
        <f ca="1">mergeValue(A145) &amp;"."&amp; mergeValue(B145)&amp;"."&amp; mergeValue(C145)</f>
        <v>#NAME?</v>
      </c>
      <c r="M145" s="517" t="s">
        <v>7</v>
      </c>
      <c r="N145" s="549"/>
      <c r="O145" s="1327"/>
      <c r="P145" s="1327"/>
      <c r="Q145" s="1327"/>
      <c r="R145" s="1327"/>
      <c r="S145" s="1327"/>
      <c r="T145" s="1327"/>
      <c r="U145" s="1327"/>
      <c r="V145" s="1327"/>
      <c r="W145" s="1129" t="s">
        <v>600</v>
      </c>
      <c r="X145" s="554"/>
      <c r="Y145" s="554"/>
      <c r="Z145" s="554"/>
      <c r="AA145" s="554"/>
      <c r="AB145" s="554"/>
      <c r="AC145" s="554"/>
      <c r="AD145" s="554"/>
      <c r="AE145" s="554"/>
      <c r="AF145" s="554"/>
      <c r="AG145" s="554"/>
      <c r="AH145" s="554"/>
    </row>
    <row r="146" spans="1:35" s="493" customFormat="1" ht="22.5">
      <c r="A146" s="1314"/>
      <c r="B146" s="1314"/>
      <c r="C146" s="1314"/>
      <c r="D146" s="1314">
        <v>1</v>
      </c>
      <c r="E146" s="908"/>
      <c r="F146" s="908"/>
      <c r="G146" s="908"/>
      <c r="H146" s="908"/>
      <c r="I146" s="910"/>
      <c r="J146" s="902"/>
      <c r="K146" s="905"/>
      <c r="L146" s="562" t="e">
        <f ca="1">mergeValue(A146) &amp;"."&amp; mergeValue(B146)&amp;"."&amp; mergeValue(C146)&amp;"."&amp; mergeValue(D146)</f>
        <v>#NAME?</v>
      </c>
      <c r="M146" s="518" t="s">
        <v>21</v>
      </c>
      <c r="N146" s="549"/>
      <c r="O146" s="1327"/>
      <c r="P146" s="1327"/>
      <c r="Q146" s="1327"/>
      <c r="R146" s="1327"/>
      <c r="S146" s="1327"/>
      <c r="T146" s="1327"/>
      <c r="U146" s="1327"/>
      <c r="V146" s="1327"/>
      <c r="W146" s="1129" t="s">
        <v>601</v>
      </c>
      <c r="X146" s="554"/>
      <c r="Y146" s="554"/>
      <c r="Z146" s="554"/>
      <c r="AA146" s="554"/>
      <c r="AB146" s="554"/>
      <c r="AC146" s="554"/>
      <c r="AD146" s="554"/>
      <c r="AE146" s="554"/>
      <c r="AF146" s="554"/>
      <c r="AG146" s="554"/>
      <c r="AH146" s="554"/>
    </row>
    <row r="147" spans="1:35" s="493" customFormat="1" ht="11.25" hidden="1" customHeight="1">
      <c r="A147" s="1314"/>
      <c r="B147" s="1314"/>
      <c r="C147" s="1314"/>
      <c r="D147" s="1314"/>
      <c r="E147" s="1314">
        <v>1</v>
      </c>
      <c r="F147" s="908"/>
      <c r="G147" s="908"/>
      <c r="H147" s="906">
        <v>1</v>
      </c>
      <c r="I147" s="1314">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14"/>
      <c r="B148" s="1314"/>
      <c r="C148" s="1314"/>
      <c r="D148" s="1314"/>
      <c r="E148" s="1314"/>
      <c r="F148" s="1314">
        <v>1</v>
      </c>
      <c r="G148" s="906"/>
      <c r="H148" s="906"/>
      <c r="I148" s="1314"/>
      <c r="J148" s="1314">
        <v>1</v>
      </c>
      <c r="K148" s="914"/>
      <c r="L148" s="562" t="e">
        <f ca="1">mergeValue(A148) &amp;"."&amp; mergeValue(B148)&amp;"."&amp; mergeValue(C148)&amp;"."&amp; mergeValue(D148)&amp;"."&amp;  mergeValue(F148)</f>
        <v>#NAME?</v>
      </c>
      <c r="M148" s="525" t="s">
        <v>9</v>
      </c>
      <c r="N148" s="550"/>
      <c r="O148" s="1316"/>
      <c r="P148" s="1316"/>
      <c r="Q148" s="1316"/>
      <c r="R148" s="1316"/>
      <c r="S148" s="1316"/>
      <c r="T148" s="1316"/>
      <c r="U148" s="1316"/>
      <c r="V148" s="1316"/>
      <c r="W148" s="1129" t="s">
        <v>720</v>
      </c>
      <c r="X148" s="554"/>
      <c r="Y148" s="558" t="e">
        <f ca="1">strCheckUnique(Z148:Z151)</f>
        <v>#NAME?</v>
      </c>
      <c r="Z148" s="554"/>
      <c r="AA148" s="558"/>
      <c r="AB148" s="554"/>
      <c r="AC148" s="554"/>
      <c r="AD148" s="554"/>
      <c r="AE148" s="554"/>
      <c r="AF148" s="554"/>
      <c r="AG148" s="554"/>
      <c r="AH148" s="554"/>
    </row>
    <row r="149" spans="1:35" s="493" customFormat="1" ht="99" customHeight="1">
      <c r="A149" s="1314"/>
      <c r="B149" s="1314"/>
      <c r="C149" s="1314"/>
      <c r="D149" s="1314"/>
      <c r="E149" s="1314"/>
      <c r="F149" s="1314"/>
      <c r="G149" s="906">
        <v>1</v>
      </c>
      <c r="H149" s="906"/>
      <c r="I149" s="1314"/>
      <c r="J149" s="1314"/>
      <c r="K149" s="914">
        <v>1</v>
      </c>
      <c r="L149" s="562" t="e">
        <f ca="1">mergeValue(A149) &amp;"."&amp; mergeValue(B149)&amp;"."&amp; mergeValue(C149)&amp;"."&amp; mergeValue(D149)&amp;"."&amp; mergeValue(F149)&amp;"."&amp; mergeValue(G149)</f>
        <v>#NAME?</v>
      </c>
      <c r="M149" s="1016"/>
      <c r="N149" s="555"/>
      <c r="O149" s="532"/>
      <c r="P149" s="532"/>
      <c r="Q149" s="1040"/>
      <c r="R149" s="1320"/>
      <c r="S149" s="1310" t="s">
        <v>83</v>
      </c>
      <c r="T149" s="1320"/>
      <c r="U149" s="1310" t="s">
        <v>84</v>
      </c>
      <c r="V149" s="547"/>
      <c r="W149" s="1284" t="s">
        <v>733</v>
      </c>
      <c r="X149" s="554" t="e">
        <f ca="1">strCheckDate(O150:V150)</f>
        <v>#NAME?</v>
      </c>
      <c r="Y149" s="558"/>
      <c r="Z149" s="558" t="str">
        <f>IF(M149="","",M149 )</f>
        <v/>
      </c>
      <c r="AA149" s="558"/>
      <c r="AB149" s="558"/>
      <c r="AC149" s="558"/>
      <c r="AD149" s="554"/>
      <c r="AE149" s="554"/>
      <c r="AF149" s="554"/>
      <c r="AG149" s="554"/>
      <c r="AH149" s="554"/>
    </row>
    <row r="150" spans="1:35" s="493" customFormat="1" ht="0.2" customHeight="1">
      <c r="A150" s="1314"/>
      <c r="B150" s="1314"/>
      <c r="C150" s="1314"/>
      <c r="D150" s="1314"/>
      <c r="E150" s="1314"/>
      <c r="F150" s="1314"/>
      <c r="G150" s="906"/>
      <c r="H150" s="906"/>
      <c r="I150" s="1314"/>
      <c r="J150" s="1314"/>
      <c r="K150" s="914"/>
      <c r="L150" s="569"/>
      <c r="M150" s="615"/>
      <c r="N150" s="555"/>
      <c r="O150" s="532"/>
      <c r="P150" s="532"/>
      <c r="Q150" s="553" t="str">
        <f>R149 &amp; "-" &amp; T149</f>
        <v>-</v>
      </c>
      <c r="R150" s="1309"/>
      <c r="S150" s="1310"/>
      <c r="T150" s="1309"/>
      <c r="U150" s="1310"/>
      <c r="V150" s="547"/>
      <c r="W150" s="1285"/>
      <c r="X150" s="554"/>
      <c r="Y150" s="554"/>
      <c r="Z150" s="554"/>
      <c r="AA150" s="554"/>
      <c r="AB150" s="554"/>
      <c r="AC150" s="554"/>
      <c r="AD150" s="554"/>
      <c r="AE150" s="554"/>
      <c r="AF150" s="554"/>
      <c r="AG150" s="554"/>
      <c r="AH150" s="554"/>
    </row>
    <row r="151" spans="1:35" s="492" customFormat="1" ht="15" customHeight="1">
      <c r="A151" s="1314"/>
      <c r="B151" s="1314"/>
      <c r="C151" s="1314"/>
      <c r="D151" s="1314"/>
      <c r="E151" s="1314"/>
      <c r="F151" s="1314"/>
      <c r="G151" s="908"/>
      <c r="H151" s="906"/>
      <c r="I151" s="1314"/>
      <c r="J151" s="1314"/>
      <c r="K151" s="913"/>
      <c r="L151" s="508"/>
      <c r="M151" s="526" t="s">
        <v>24</v>
      </c>
      <c r="N151" s="521"/>
      <c r="O151" s="515"/>
      <c r="P151" s="515"/>
      <c r="Q151" s="515"/>
      <c r="R151" s="542"/>
      <c r="S151" s="534"/>
      <c r="T151" s="533"/>
      <c r="U151" s="521"/>
      <c r="V151" s="530"/>
      <c r="W151" s="1286"/>
      <c r="X151" s="556"/>
      <c r="Y151" s="556"/>
      <c r="Z151" s="556"/>
      <c r="AA151" s="556"/>
      <c r="AB151" s="556"/>
      <c r="AC151" s="556"/>
      <c r="AD151" s="556"/>
      <c r="AE151" s="556"/>
      <c r="AF151" s="556"/>
      <c r="AG151" s="556"/>
      <c r="AH151" s="556"/>
    </row>
    <row r="152" spans="1:35" s="492" customFormat="1" ht="15" customHeight="1">
      <c r="A152" s="1314"/>
      <c r="B152" s="1314"/>
      <c r="C152" s="1314"/>
      <c r="D152" s="1314"/>
      <c r="E152" s="1314"/>
      <c r="F152" s="908"/>
      <c r="G152" s="908"/>
      <c r="H152" s="906"/>
      <c r="I152" s="1314"/>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4"/>
      <c r="B153" s="1314"/>
      <c r="C153" s="1314"/>
      <c r="D153" s="1314"/>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4"/>
      <c r="B154" s="1314"/>
      <c r="C154" s="1314"/>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4"/>
      <c r="B155" s="1314"/>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4"/>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4">
        <v>1</v>
      </c>
      <c r="B161" s="849"/>
      <c r="C161" s="849"/>
      <c r="D161" s="849"/>
      <c r="E161" s="850"/>
      <c r="F161" s="851"/>
      <c r="G161" s="851"/>
      <c r="H161" s="851"/>
      <c r="I161" s="852"/>
      <c r="J161" s="847"/>
      <c r="K161" s="854"/>
      <c r="L161" s="562" t="e">
        <f ca="1">mergeValue(A161)</f>
        <v>#NAME?</v>
      </c>
      <c r="M161" s="610" t="s">
        <v>19</v>
      </c>
      <c r="N161" s="549"/>
      <c r="O161" s="1388"/>
      <c r="P161" s="1389"/>
      <c r="Q161" s="1389"/>
      <c r="R161" s="1389"/>
      <c r="S161" s="1389"/>
      <c r="T161" s="1389"/>
      <c r="U161" s="1389"/>
      <c r="V161" s="1390"/>
      <c r="W161" s="1129" t="s">
        <v>718</v>
      </c>
      <c r="X161" s="554"/>
      <c r="Y161" s="554"/>
      <c r="Z161" s="554"/>
      <c r="AA161" s="554"/>
      <c r="AB161" s="554"/>
      <c r="AC161" s="554"/>
      <c r="AD161" s="554"/>
      <c r="AE161" s="554"/>
      <c r="AF161" s="554"/>
      <c r="AG161" s="554"/>
    </row>
    <row r="162" spans="1:33" s="493" customFormat="1" ht="22.5">
      <c r="A162" s="1314"/>
      <c r="B162" s="1314">
        <v>1</v>
      </c>
      <c r="C162" s="849"/>
      <c r="D162" s="849"/>
      <c r="E162" s="851"/>
      <c r="F162" s="851"/>
      <c r="G162" s="851"/>
      <c r="H162" s="851"/>
      <c r="I162" s="846"/>
      <c r="J162" s="845"/>
      <c r="K162" s="848"/>
      <c r="L162" s="562" t="e">
        <f ca="1">mergeValue(A162) &amp;"."&amp; mergeValue(B162)</f>
        <v>#NAME?</v>
      </c>
      <c r="M162" s="516" t="s">
        <v>15</v>
      </c>
      <c r="N162" s="549"/>
      <c r="O162" s="1388"/>
      <c r="P162" s="1389"/>
      <c r="Q162" s="1389"/>
      <c r="R162" s="1389"/>
      <c r="S162" s="1389"/>
      <c r="T162" s="1389"/>
      <c r="U162" s="1389"/>
      <c r="V162" s="1390"/>
      <c r="W162" s="1129" t="s">
        <v>459</v>
      </c>
      <c r="X162" s="554"/>
      <c r="Y162" s="554"/>
      <c r="Z162" s="554"/>
      <c r="AA162" s="554"/>
      <c r="AB162" s="554"/>
      <c r="AC162" s="554"/>
      <c r="AD162" s="554"/>
      <c r="AE162" s="554"/>
      <c r="AF162" s="554"/>
      <c r="AG162" s="554"/>
    </row>
    <row r="163" spans="1:33" s="493" customFormat="1" ht="22.5">
      <c r="A163" s="1314"/>
      <c r="B163" s="1314"/>
      <c r="C163" s="1314">
        <v>1</v>
      </c>
      <c r="D163" s="849"/>
      <c r="E163" s="851"/>
      <c r="F163" s="851"/>
      <c r="G163" s="851"/>
      <c r="H163" s="851"/>
      <c r="I163" s="853"/>
      <c r="J163" s="845"/>
      <c r="K163" s="848"/>
      <c r="L163" s="562" t="e">
        <f ca="1">mergeValue(A163) &amp;"."&amp; mergeValue(B163)&amp;"."&amp; mergeValue(C163)</f>
        <v>#NAME?</v>
      </c>
      <c r="M163" s="517" t="s">
        <v>7</v>
      </c>
      <c r="N163" s="549"/>
      <c r="O163" s="1388"/>
      <c r="P163" s="1389"/>
      <c r="Q163" s="1389"/>
      <c r="R163" s="1389"/>
      <c r="S163" s="1389"/>
      <c r="T163" s="1389"/>
      <c r="U163" s="1389"/>
      <c r="V163" s="1390"/>
      <c r="W163" s="1129" t="s">
        <v>600</v>
      </c>
      <c r="X163" s="554"/>
      <c r="Y163" s="554"/>
      <c r="Z163" s="554"/>
      <c r="AA163" s="554"/>
      <c r="AB163" s="554"/>
      <c r="AC163" s="554"/>
      <c r="AD163" s="554"/>
      <c r="AE163" s="554"/>
      <c r="AF163" s="554"/>
      <c r="AG163" s="554"/>
    </row>
    <row r="164" spans="1:33" s="493" customFormat="1" ht="22.5">
      <c r="A164" s="1314"/>
      <c r="B164" s="1314"/>
      <c r="C164" s="1314"/>
      <c r="D164" s="1314">
        <v>1</v>
      </c>
      <c r="E164" s="851"/>
      <c r="F164" s="851"/>
      <c r="G164" s="851"/>
      <c r="H164" s="851"/>
      <c r="I164" s="853"/>
      <c r="J164" s="845"/>
      <c r="K164" s="848"/>
      <c r="L164" s="562" t="e">
        <f ca="1">mergeValue(A164) &amp;"."&amp; mergeValue(B164)&amp;"."&amp; mergeValue(C164)&amp;"."&amp; mergeValue(D164)</f>
        <v>#NAME?</v>
      </c>
      <c r="M164" s="518" t="s">
        <v>21</v>
      </c>
      <c r="N164" s="549"/>
      <c r="O164" s="1388"/>
      <c r="P164" s="1389"/>
      <c r="Q164" s="1389"/>
      <c r="R164" s="1389"/>
      <c r="S164" s="1389"/>
      <c r="T164" s="1389"/>
      <c r="U164" s="1389"/>
      <c r="V164" s="1390"/>
      <c r="W164" s="1129" t="s">
        <v>601</v>
      </c>
      <c r="X164" s="554"/>
      <c r="Y164" s="554"/>
      <c r="Z164" s="554"/>
      <c r="AA164" s="554"/>
      <c r="AB164" s="554"/>
      <c r="AC164" s="554"/>
      <c r="AD164" s="554"/>
      <c r="AE164" s="554"/>
      <c r="AF164" s="554"/>
      <c r="AG164" s="554"/>
    </row>
    <row r="165" spans="1:33" s="493" customFormat="1" ht="78.75">
      <c r="A165" s="1314"/>
      <c r="B165" s="1314"/>
      <c r="C165" s="1314"/>
      <c r="D165" s="1314"/>
      <c r="E165" s="1314">
        <v>1</v>
      </c>
      <c r="F165" s="851"/>
      <c r="G165" s="851"/>
      <c r="H165" s="849">
        <v>1</v>
      </c>
      <c r="I165" s="1314">
        <v>1</v>
      </c>
      <c r="J165" s="851"/>
      <c r="K165" s="856"/>
      <c r="L165" s="562" t="e">
        <f ca="1">mergeValue(A165) &amp;"."&amp; mergeValue(B165)&amp;"."&amp; mergeValue(C165)&amp;"."&amp; mergeValue(D165)&amp;"."&amp; mergeValue(E165)</f>
        <v>#NAME?</v>
      </c>
      <c r="M165" s="524" t="s">
        <v>8</v>
      </c>
      <c r="N165" s="550"/>
      <c r="O165" s="1317"/>
      <c r="P165" s="1318"/>
      <c r="Q165" s="1318"/>
      <c r="R165" s="1318"/>
      <c r="S165" s="1318"/>
      <c r="T165" s="1318"/>
      <c r="U165" s="1318"/>
      <c r="V165" s="1319"/>
      <c r="W165" s="1129" t="s">
        <v>719</v>
      </c>
      <c r="X165" s="554"/>
      <c r="Y165" s="554"/>
      <c r="Z165" s="554"/>
      <c r="AA165" s="554"/>
      <c r="AB165" s="554"/>
      <c r="AC165" s="554"/>
      <c r="AD165" s="554"/>
      <c r="AE165" s="554"/>
      <c r="AF165" s="554"/>
      <c r="AG165" s="554"/>
    </row>
    <row r="166" spans="1:33" s="493" customFormat="1" ht="33.75">
      <c r="A166" s="1314"/>
      <c r="B166" s="1314"/>
      <c r="C166" s="1314"/>
      <c r="D166" s="1314"/>
      <c r="E166" s="1314"/>
      <c r="F166" s="1314">
        <v>1</v>
      </c>
      <c r="G166" s="849"/>
      <c r="H166" s="849"/>
      <c r="I166" s="1314"/>
      <c r="J166" s="1314">
        <v>1</v>
      </c>
      <c r="K166" s="857"/>
      <c r="L166" s="562" t="e">
        <f ca="1">mergeValue(A166) &amp;"."&amp; mergeValue(B166)&amp;"."&amp; mergeValue(C166)&amp;"."&amp; mergeValue(D166)&amp;"."&amp; mergeValue(E166)&amp;"."&amp; mergeValue(F166)</f>
        <v>#NAME?</v>
      </c>
      <c r="M166" s="525" t="s">
        <v>9</v>
      </c>
      <c r="N166" s="550"/>
      <c r="O166" s="1317"/>
      <c r="P166" s="1318"/>
      <c r="Q166" s="1318"/>
      <c r="R166" s="1318"/>
      <c r="S166" s="1318"/>
      <c r="T166" s="1318"/>
      <c r="U166" s="1318"/>
      <c r="V166" s="1319"/>
      <c r="W166" s="1129" t="s">
        <v>720</v>
      </c>
      <c r="X166" s="554"/>
      <c r="Y166" s="558" t="e">
        <f ca="1">strCheckUnique(Z166:Z169)</f>
        <v>#NAME?</v>
      </c>
      <c r="Z166" s="554"/>
      <c r="AA166" s="558" t="str">
        <f>IF(O166="","",O166 &amp; ":_")</f>
        <v/>
      </c>
      <c r="AB166" s="554"/>
      <c r="AC166" s="554"/>
      <c r="AD166" s="554"/>
      <c r="AE166" s="554"/>
      <c r="AF166" s="554"/>
      <c r="AG166" s="554"/>
    </row>
    <row r="167" spans="1:33" s="493" customFormat="1" ht="122.1" customHeight="1">
      <c r="A167" s="1314"/>
      <c r="B167" s="1314"/>
      <c r="C167" s="1314"/>
      <c r="D167" s="1314"/>
      <c r="E167" s="1314"/>
      <c r="F167" s="1314"/>
      <c r="G167" s="849">
        <v>1</v>
      </c>
      <c r="H167" s="849"/>
      <c r="I167" s="1314"/>
      <c r="J167" s="1314"/>
      <c r="K167" s="857">
        <v>1</v>
      </c>
      <c r="L167" s="562" t="e">
        <f ca="1">mergeValue(A167) &amp;"."&amp; mergeValue(B167)&amp;"."&amp; mergeValue(C167)&amp;"."&amp; mergeValue(D167)&amp;"."&amp; mergeValue(E167)&amp;"."&amp; mergeValue(F167)&amp;"."&amp; mergeValue(G167)</f>
        <v>#NAME?</v>
      </c>
      <c r="M167" s="1016"/>
      <c r="N167" s="555"/>
      <c r="O167" s="1025"/>
      <c r="P167" s="532"/>
      <c r="Q167" s="532"/>
      <c r="R167" s="1320"/>
      <c r="S167" s="1310" t="s">
        <v>83</v>
      </c>
      <c r="T167" s="1320"/>
      <c r="U167" s="1310" t="s">
        <v>83</v>
      </c>
      <c r="V167" s="547"/>
      <c r="W167" s="1284" t="s">
        <v>721</v>
      </c>
      <c r="X167" s="554" t="e">
        <f ca="1">strCheckDate(O168:V168)</f>
        <v>#NAME?</v>
      </c>
      <c r="Y167" s="558"/>
      <c r="Z167" s="558" t="str">
        <f>IF(M167="","",M167 )</f>
        <v/>
      </c>
      <c r="AA167" s="558"/>
      <c r="AB167" s="558"/>
      <c r="AC167" s="558"/>
      <c r="AD167" s="554"/>
      <c r="AE167" s="554"/>
      <c r="AF167" s="554"/>
      <c r="AG167" s="554"/>
    </row>
    <row r="168" spans="1:33" s="493" customFormat="1" ht="11.25" hidden="1" customHeight="1">
      <c r="A168" s="1314"/>
      <c r="B168" s="1314"/>
      <c r="C168" s="1314"/>
      <c r="D168" s="1314"/>
      <c r="E168" s="1314"/>
      <c r="F168" s="1314"/>
      <c r="G168" s="849"/>
      <c r="H168" s="849"/>
      <c r="I168" s="1314"/>
      <c r="J168" s="1314"/>
      <c r="K168" s="857"/>
      <c r="L168" s="569"/>
      <c r="M168" s="615"/>
      <c r="N168" s="555"/>
      <c r="O168" s="553"/>
      <c r="P168" s="532"/>
      <c r="Q168" s="553" t="str">
        <f>R167 &amp; "-" &amp; T167</f>
        <v>-</v>
      </c>
      <c r="R168" s="1309"/>
      <c r="S168" s="1310"/>
      <c r="T168" s="1309"/>
      <c r="U168" s="1310"/>
      <c r="V168" s="547"/>
      <c r="W168" s="1285"/>
      <c r="X168" s="554"/>
      <c r="Y168" s="554"/>
      <c r="Z168" s="554"/>
      <c r="AA168" s="554"/>
      <c r="AB168" s="554"/>
      <c r="AC168" s="554"/>
      <c r="AD168" s="554"/>
      <c r="AE168" s="554"/>
      <c r="AF168" s="554"/>
      <c r="AG168" s="554"/>
    </row>
    <row r="169" spans="1:33" s="492" customFormat="1" ht="15" customHeight="1">
      <c r="A169" s="1314"/>
      <c r="B169" s="1314"/>
      <c r="C169" s="1314"/>
      <c r="D169" s="1314"/>
      <c r="E169" s="1314"/>
      <c r="F169" s="1314"/>
      <c r="G169" s="851"/>
      <c r="H169" s="849"/>
      <c r="I169" s="1314"/>
      <c r="J169" s="1314"/>
      <c r="K169" s="856"/>
      <c r="L169" s="508"/>
      <c r="M169" s="527" t="s">
        <v>24</v>
      </c>
      <c r="N169" s="521"/>
      <c r="O169" s="515"/>
      <c r="P169" s="515"/>
      <c r="Q169" s="515"/>
      <c r="R169" s="542"/>
      <c r="S169" s="534"/>
      <c r="T169" s="533"/>
      <c r="U169" s="521"/>
      <c r="V169" s="530"/>
      <c r="W169" s="1286"/>
      <c r="X169" s="556"/>
      <c r="Y169" s="556"/>
      <c r="Z169" s="556"/>
      <c r="AA169" s="556"/>
      <c r="AB169" s="556"/>
      <c r="AC169" s="556"/>
      <c r="AD169" s="556"/>
      <c r="AE169" s="556"/>
      <c r="AF169" s="556"/>
      <c r="AG169" s="556"/>
    </row>
    <row r="170" spans="1:33" s="492" customFormat="1" ht="15" customHeight="1">
      <c r="A170" s="1314"/>
      <c r="B170" s="1314"/>
      <c r="C170" s="1314"/>
      <c r="D170" s="1314"/>
      <c r="E170" s="1314"/>
      <c r="F170" s="851"/>
      <c r="G170" s="851"/>
      <c r="H170" s="849"/>
      <c r="I170" s="1314"/>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4"/>
      <c r="B171" s="1314"/>
      <c r="C171" s="1314"/>
      <c r="D171" s="1314"/>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4"/>
      <c r="B172" s="1314"/>
      <c r="C172" s="1314"/>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4"/>
      <c r="B173" s="1314"/>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4"/>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4">
        <v>1</v>
      </c>
      <c r="B179" s="928"/>
      <c r="C179" s="928"/>
      <c r="D179" s="928"/>
      <c r="E179" s="928"/>
      <c r="F179" s="928"/>
      <c r="G179" s="929"/>
      <c r="H179" s="929"/>
      <c r="I179" s="931"/>
      <c r="J179" s="923"/>
      <c r="K179" s="923"/>
      <c r="L179" s="688" t="e">
        <f ca="1">mergeValue(A179)</f>
        <v>#NAME?</v>
      </c>
      <c r="M179" s="610" t="s">
        <v>19</v>
      </c>
      <c r="N179" s="681"/>
      <c r="O179" s="1388"/>
      <c r="P179" s="1389"/>
      <c r="Q179" s="1389"/>
      <c r="R179" s="1389"/>
      <c r="S179" s="1389"/>
      <c r="T179" s="1389"/>
      <c r="U179" s="1389"/>
      <c r="V179" s="1389"/>
      <c r="W179" s="1390"/>
      <c r="X179" s="1097" t="s">
        <v>718</v>
      </c>
      <c r="Y179" s="683"/>
      <c r="Z179" s="683"/>
      <c r="AA179" s="683"/>
      <c r="AB179" s="683"/>
      <c r="AC179" s="683"/>
      <c r="AD179" s="683"/>
      <c r="AE179" s="683"/>
      <c r="AF179" s="683"/>
      <c r="AG179" s="683"/>
    </row>
    <row r="180" spans="1:47" s="651" customFormat="1" ht="22.5">
      <c r="A180" s="1314"/>
      <c r="B180" s="1314">
        <v>1</v>
      </c>
      <c r="C180" s="928"/>
      <c r="D180" s="928"/>
      <c r="E180" s="928"/>
      <c r="F180" s="928"/>
      <c r="G180" s="933"/>
      <c r="H180" s="930"/>
      <c r="I180" s="935"/>
      <c r="J180" s="920"/>
      <c r="K180" s="919"/>
      <c r="L180" s="688" t="e">
        <f ca="1">mergeValue(A180) &amp;"."&amp; mergeValue(B180)</f>
        <v>#NAME?</v>
      </c>
      <c r="M180" s="658" t="s">
        <v>15</v>
      </c>
      <c r="N180" s="681"/>
      <c r="O180" s="1388"/>
      <c r="P180" s="1389"/>
      <c r="Q180" s="1389"/>
      <c r="R180" s="1389"/>
      <c r="S180" s="1389"/>
      <c r="T180" s="1389"/>
      <c r="U180" s="1389"/>
      <c r="V180" s="1389"/>
      <c r="W180" s="1390"/>
      <c r="X180" s="1097" t="s">
        <v>459</v>
      </c>
      <c r="Y180" s="683"/>
      <c r="Z180" s="683"/>
      <c r="AA180" s="683"/>
      <c r="AB180" s="683"/>
      <c r="AC180" s="683"/>
      <c r="AD180" s="683"/>
      <c r="AE180" s="683"/>
      <c r="AF180" s="683"/>
      <c r="AG180" s="683"/>
    </row>
    <row r="181" spans="1:47" s="651" customFormat="1" ht="22.5">
      <c r="A181" s="1314"/>
      <c r="B181" s="1314"/>
      <c r="C181" s="1314">
        <v>1</v>
      </c>
      <c r="D181" s="928"/>
      <c r="E181" s="928"/>
      <c r="F181" s="928"/>
      <c r="G181" s="933"/>
      <c r="H181" s="930"/>
      <c r="I181" s="936"/>
      <c r="J181" s="920"/>
      <c r="K181" s="919"/>
      <c r="L181" s="688" t="e">
        <f ca="1">mergeValue(A181) &amp;"."&amp; mergeValue(B181)&amp;"."&amp; mergeValue(C181)</f>
        <v>#NAME?</v>
      </c>
      <c r="M181" s="659" t="s">
        <v>7</v>
      </c>
      <c r="N181" s="681"/>
      <c r="O181" s="1388"/>
      <c r="P181" s="1389"/>
      <c r="Q181" s="1389"/>
      <c r="R181" s="1389"/>
      <c r="S181" s="1389"/>
      <c r="T181" s="1389"/>
      <c r="U181" s="1389"/>
      <c r="V181" s="1389"/>
      <c r="W181" s="1390"/>
      <c r="X181" s="1097" t="s">
        <v>600</v>
      </c>
      <c r="Y181" s="683"/>
      <c r="Z181" s="683"/>
      <c r="AA181" s="683"/>
      <c r="AB181" s="683"/>
      <c r="AC181" s="683"/>
      <c r="AD181" s="683"/>
      <c r="AE181" s="683"/>
      <c r="AF181" s="683"/>
      <c r="AG181" s="683"/>
    </row>
    <row r="182" spans="1:47" s="651" customFormat="1" ht="22.5">
      <c r="A182" s="1314"/>
      <c r="B182" s="1314"/>
      <c r="C182" s="1314"/>
      <c r="D182" s="1314">
        <v>1</v>
      </c>
      <c r="E182" s="928"/>
      <c r="F182" s="928"/>
      <c r="G182" s="933"/>
      <c r="H182" s="930"/>
      <c r="I182" s="936"/>
      <c r="J182" s="934"/>
      <c r="K182" s="919"/>
      <c r="L182" s="688" t="e">
        <f ca="1">mergeValue(A182) &amp;"."&amp; mergeValue(B182)&amp;"."&amp; mergeValue(C182)&amp;"."&amp; mergeValue(D182)</f>
        <v>#NAME?</v>
      </c>
      <c r="M182" s="660" t="s">
        <v>21</v>
      </c>
      <c r="N182" s="681"/>
      <c r="O182" s="1388"/>
      <c r="P182" s="1389"/>
      <c r="Q182" s="1389"/>
      <c r="R182" s="1389"/>
      <c r="S182" s="1389"/>
      <c r="T182" s="1389"/>
      <c r="U182" s="1389"/>
      <c r="V182" s="1389"/>
      <c r="W182" s="1390"/>
      <c r="X182" s="968" t="s">
        <v>623</v>
      </c>
      <c r="Y182" s="683"/>
      <c r="Z182" s="683"/>
      <c r="AA182" s="683"/>
      <c r="AB182" s="683"/>
      <c r="AC182" s="683"/>
      <c r="AD182" s="683"/>
      <c r="AE182" s="683"/>
      <c r="AF182" s="683"/>
      <c r="AG182" s="683"/>
    </row>
    <row r="183" spans="1:47" s="651" customFormat="1" ht="56.25" customHeight="1">
      <c r="A183" s="1314"/>
      <c r="B183" s="1314"/>
      <c r="C183" s="1314"/>
      <c r="D183" s="1314"/>
      <c r="E183" s="928">
        <v>1</v>
      </c>
      <c r="F183" s="928"/>
      <c r="G183" s="933"/>
      <c r="H183" s="930"/>
      <c r="I183" s="936"/>
      <c r="J183" s="934"/>
      <c r="K183" s="924"/>
      <c r="L183" s="688" t="e">
        <f ca="1">mergeValue(A183) &amp;"."&amp; mergeValue(B183)&amp;"."&amp; mergeValue(C183)&amp;"."&amp; mergeValue(D183)&amp;"."&amp; mergeValue(E183)</f>
        <v>#NAME?</v>
      </c>
      <c r="M183" s="1019"/>
      <c r="N183" s="656"/>
      <c r="O183" s="1021"/>
      <c r="P183" s="1022"/>
      <c r="Q183" s="638"/>
      <c r="R183" s="638"/>
      <c r="S183" s="1038"/>
      <c r="T183" s="619" t="s">
        <v>83</v>
      </c>
      <c r="U183" s="1038"/>
      <c r="V183" s="619" t="s">
        <v>83</v>
      </c>
      <c r="W183" s="690"/>
      <c r="X183" s="1284" t="s">
        <v>748</v>
      </c>
      <c r="Y183" s="683" t="e">
        <f ca="1">strCheckDateTwo(N183:W183)</f>
        <v>#NAME?</v>
      </c>
      <c r="Z183" s="683"/>
      <c r="AA183" s="683"/>
      <c r="AB183" s="683"/>
      <c r="AC183" s="683"/>
      <c r="AD183" s="683"/>
      <c r="AE183" s="683"/>
      <c r="AF183" s="683"/>
      <c r="AG183" s="683"/>
    </row>
    <row r="184" spans="1:47" s="651" customFormat="1" ht="14.25" hidden="1" customHeight="1">
      <c r="A184" s="1314"/>
      <c r="B184" s="1314"/>
      <c r="C184" s="1314"/>
      <c r="D184" s="1314"/>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5"/>
      <c r="Y184" s="683"/>
      <c r="Z184" s="683"/>
      <c r="AA184" s="683"/>
      <c r="AB184" s="683"/>
      <c r="AC184" s="683"/>
      <c r="AD184" s="683"/>
      <c r="AE184" s="683"/>
      <c r="AF184" s="683"/>
      <c r="AG184" s="683"/>
    </row>
    <row r="185" spans="1:47" s="651" customFormat="1" ht="15" customHeight="1">
      <c r="A185" s="1314"/>
      <c r="B185" s="1314"/>
      <c r="C185" s="1314"/>
      <c r="D185" s="1314"/>
      <c r="E185" s="928"/>
      <c r="F185" s="928"/>
      <c r="G185" s="933"/>
      <c r="H185" s="930"/>
      <c r="I185" s="936"/>
      <c r="J185" s="934"/>
      <c r="K185" s="924"/>
      <c r="L185" s="654"/>
      <c r="M185" s="663" t="s">
        <v>5</v>
      </c>
      <c r="N185" s="661"/>
      <c r="O185" s="657"/>
      <c r="P185" s="657"/>
      <c r="Q185" s="657"/>
      <c r="R185" s="657"/>
      <c r="S185" s="673"/>
      <c r="T185" s="669"/>
      <c r="U185" s="668"/>
      <c r="V185" s="661"/>
      <c r="W185" s="661"/>
      <c r="X185" s="1286"/>
      <c r="Y185" s="683"/>
      <c r="Z185" s="683"/>
      <c r="AA185" s="683"/>
      <c r="AB185" s="683"/>
      <c r="AC185" s="683"/>
      <c r="AD185" s="683"/>
      <c r="AE185" s="683"/>
      <c r="AF185" s="683"/>
      <c r="AG185" s="683"/>
    </row>
    <row r="186" spans="1:47" s="650" customFormat="1" ht="15" customHeight="1">
      <c r="A186" s="1314"/>
      <c r="B186" s="1314"/>
      <c r="C186" s="1314"/>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4"/>
      <c r="B187" s="1314"/>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4"/>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4">
        <v>1</v>
      </c>
      <c r="B193" s="963"/>
      <c r="C193" s="963"/>
      <c r="D193" s="963"/>
      <c r="E193" s="963"/>
      <c r="F193" s="956"/>
      <c r="G193" s="962"/>
      <c r="H193" s="962"/>
      <c r="I193" s="944"/>
      <c r="J193" s="943"/>
      <c r="K193" s="943"/>
      <c r="L193" s="688" t="e">
        <f ca="1">mergeValue(A193)</f>
        <v>#NAME?</v>
      </c>
      <c r="M193" s="610" t="s">
        <v>19</v>
      </c>
      <c r="N193" s="1418"/>
      <c r="O193" s="1419"/>
      <c r="P193" s="1419"/>
      <c r="Q193" s="1419"/>
      <c r="R193" s="1419"/>
      <c r="S193" s="1419"/>
      <c r="T193" s="1419"/>
      <c r="U193" s="1419"/>
      <c r="V193" s="1419"/>
      <c r="W193" s="1419"/>
      <c r="X193" s="1419"/>
      <c r="Y193" s="1419"/>
      <c r="Z193" s="1419"/>
      <c r="AA193" s="1419"/>
      <c r="AB193" s="1419"/>
      <c r="AC193" s="1419"/>
      <c r="AD193" s="1419"/>
      <c r="AE193" s="1419"/>
      <c r="AF193" s="1420"/>
      <c r="AG193" s="1097" t="s">
        <v>718</v>
      </c>
      <c r="AH193" s="683"/>
      <c r="AI193" s="683"/>
      <c r="AJ193" s="683"/>
      <c r="AK193" s="683"/>
      <c r="AL193" s="683"/>
      <c r="AM193" s="683"/>
      <c r="AN193" s="683"/>
      <c r="AO193" s="683"/>
      <c r="AP193" s="683"/>
      <c r="AQ193" s="683"/>
      <c r="AR193" s="683"/>
    </row>
    <row r="194" spans="1:46" s="651" customFormat="1" ht="22.5">
      <c r="A194" s="1314"/>
      <c r="B194" s="1314">
        <v>1</v>
      </c>
      <c r="C194" s="963"/>
      <c r="D194" s="963"/>
      <c r="E194" s="963"/>
      <c r="F194" s="956"/>
      <c r="G194" s="965"/>
      <c r="H194" s="966"/>
      <c r="I194" s="945"/>
      <c r="J194" s="940"/>
      <c r="K194" s="938"/>
      <c r="L194" s="688" t="e">
        <f ca="1">mergeValue(A194) &amp;"."&amp; mergeValue(B194)</f>
        <v>#NAME?</v>
      </c>
      <c r="M194" s="658" t="s">
        <v>15</v>
      </c>
      <c r="N194" s="1385"/>
      <c r="O194" s="1386"/>
      <c r="P194" s="1386"/>
      <c r="Q194" s="1386"/>
      <c r="R194" s="1386"/>
      <c r="S194" s="1386"/>
      <c r="T194" s="1386"/>
      <c r="U194" s="1386"/>
      <c r="V194" s="1386"/>
      <c r="W194" s="1386"/>
      <c r="X194" s="1386"/>
      <c r="Y194" s="1386"/>
      <c r="Z194" s="1386"/>
      <c r="AA194" s="1386"/>
      <c r="AB194" s="1386"/>
      <c r="AC194" s="1386"/>
      <c r="AD194" s="1386"/>
      <c r="AE194" s="1386"/>
      <c r="AF194" s="1387"/>
      <c r="AG194" s="1097" t="s">
        <v>459</v>
      </c>
      <c r="AH194" s="683"/>
      <c r="AI194" s="683"/>
      <c r="AJ194" s="683"/>
      <c r="AK194" s="683"/>
      <c r="AL194" s="683"/>
      <c r="AM194" s="683"/>
      <c r="AN194" s="683"/>
      <c r="AO194" s="683"/>
      <c r="AP194" s="683"/>
      <c r="AQ194" s="683"/>
      <c r="AR194" s="683"/>
    </row>
    <row r="195" spans="1:46" s="651" customFormat="1" ht="22.5">
      <c r="A195" s="1314"/>
      <c r="B195" s="1314"/>
      <c r="C195" s="1314">
        <v>1</v>
      </c>
      <c r="D195" s="963"/>
      <c r="E195" s="963"/>
      <c r="F195" s="956"/>
      <c r="G195" s="965"/>
      <c r="H195" s="966"/>
      <c r="I195" s="945"/>
      <c r="J195" s="940"/>
      <c r="K195" s="938"/>
      <c r="L195" s="688" t="e">
        <f ca="1">mergeValue(A195) &amp;"."&amp; mergeValue(B195)&amp;"."&amp; mergeValue(C195)</f>
        <v>#NAME?</v>
      </c>
      <c r="M195" s="659" t="s">
        <v>7</v>
      </c>
      <c r="N195" s="1385"/>
      <c r="O195" s="1386"/>
      <c r="P195" s="1386"/>
      <c r="Q195" s="1386"/>
      <c r="R195" s="1386"/>
      <c r="S195" s="1386"/>
      <c r="T195" s="1386"/>
      <c r="U195" s="1386"/>
      <c r="V195" s="1386"/>
      <c r="W195" s="1386"/>
      <c r="X195" s="1386"/>
      <c r="Y195" s="1386"/>
      <c r="Z195" s="1386"/>
      <c r="AA195" s="1386"/>
      <c r="AB195" s="1386"/>
      <c r="AC195" s="1386"/>
      <c r="AD195" s="1386"/>
      <c r="AE195" s="1386"/>
      <c r="AF195" s="1387"/>
      <c r="AG195" s="1097" t="s">
        <v>600</v>
      </c>
      <c r="AH195" s="683"/>
      <c r="AI195" s="683"/>
      <c r="AJ195" s="683"/>
      <c r="AK195" s="683"/>
      <c r="AL195" s="683"/>
      <c r="AM195" s="683"/>
      <c r="AN195" s="683"/>
      <c r="AO195" s="683"/>
      <c r="AP195" s="683"/>
      <c r="AQ195" s="683"/>
      <c r="AR195" s="683"/>
    </row>
    <row r="196" spans="1:46" s="651" customFormat="1" ht="15" customHeight="1">
      <c r="A196" s="1314"/>
      <c r="B196" s="1314"/>
      <c r="C196" s="1314"/>
      <c r="D196" s="1314">
        <v>1</v>
      </c>
      <c r="E196" s="963"/>
      <c r="F196" s="956"/>
      <c r="G196" s="965"/>
      <c r="H196" s="966"/>
      <c r="I196" s="945"/>
      <c r="J196" s="940"/>
      <c r="K196" s="938"/>
      <c r="L196" s="688" t="e">
        <f ca="1">mergeValue(A196) &amp;"."&amp; mergeValue(B196)&amp;"."&amp; mergeValue(C196)&amp;"."&amp; mergeValue(D196)</f>
        <v>#NAME?</v>
      </c>
      <c r="M196" s="660" t="s">
        <v>21</v>
      </c>
      <c r="N196" s="1385"/>
      <c r="O196" s="1386"/>
      <c r="P196" s="1386"/>
      <c r="Q196" s="1386"/>
      <c r="R196" s="1386"/>
      <c r="S196" s="1386"/>
      <c r="T196" s="1386"/>
      <c r="U196" s="1386"/>
      <c r="V196" s="1386"/>
      <c r="W196" s="1386"/>
      <c r="X196" s="1386"/>
      <c r="Y196" s="1386"/>
      <c r="Z196" s="1386"/>
      <c r="AA196" s="1386"/>
      <c r="AB196" s="1386"/>
      <c r="AC196" s="1386"/>
      <c r="AD196" s="1386"/>
      <c r="AE196" s="1386"/>
      <c r="AF196" s="1387"/>
      <c r="AG196" s="1097" t="s">
        <v>623</v>
      </c>
      <c r="AH196" s="683"/>
      <c r="AI196" s="683"/>
      <c r="AJ196" s="683"/>
      <c r="AK196" s="683"/>
      <c r="AL196" s="683"/>
      <c r="AM196" s="683"/>
      <c r="AN196" s="683"/>
      <c r="AO196" s="683"/>
      <c r="AP196" s="683"/>
      <c r="AQ196" s="683"/>
      <c r="AR196" s="683"/>
    </row>
    <row r="197" spans="1:46" s="651" customFormat="1" ht="17.100000000000001" customHeight="1">
      <c r="A197" s="1314"/>
      <c r="B197" s="1314"/>
      <c r="C197" s="1314"/>
      <c r="D197" s="1314"/>
      <c r="E197" s="1314">
        <v>1</v>
      </c>
      <c r="F197" s="956"/>
      <c r="G197" s="965"/>
      <c r="H197" s="966"/>
      <c r="I197" s="967"/>
      <c r="J197" s="957"/>
      <c r="K197" s="1229"/>
      <c r="L197" s="1350" t="e">
        <f ca="1">mergeValue(A197) &amp;"."&amp; mergeValue(B197)&amp;"."&amp; mergeValue(C197)&amp;"."&amp; mergeValue(D197)&amp;"."&amp; mergeValue(E197)</f>
        <v>#NAME?</v>
      </c>
      <c r="M197" s="1351"/>
      <c r="N197" s="1310" t="s">
        <v>83</v>
      </c>
      <c r="O197" s="1345"/>
      <c r="P197" s="1341">
        <v>1</v>
      </c>
      <c r="Q197" s="1393"/>
      <c r="R197" s="1310" t="s">
        <v>83</v>
      </c>
      <c r="S197" s="1345"/>
      <c r="T197" s="1341">
        <v>1</v>
      </c>
      <c r="U197" s="1393"/>
      <c r="V197" s="1310" t="s">
        <v>83</v>
      </c>
      <c r="W197" s="666"/>
      <c r="X197" s="655">
        <v>1</v>
      </c>
      <c r="Y197" s="1042"/>
      <c r="Z197" s="638"/>
      <c r="AA197" s="638"/>
      <c r="AB197" s="1320"/>
      <c r="AC197" s="1310" t="s">
        <v>83</v>
      </c>
      <c r="AD197" s="1320"/>
      <c r="AE197" s="1310" t="s">
        <v>83</v>
      </c>
      <c r="AF197" s="680"/>
      <c r="AG197" s="1338" t="s">
        <v>622</v>
      </c>
      <c r="AH197" s="683" t="e">
        <f ca="1">strCheckDate(Z198:AF198)</f>
        <v>#NAME?</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4"/>
      <c r="B198" s="1314"/>
      <c r="C198" s="1314"/>
      <c r="D198" s="1314"/>
      <c r="E198" s="1314"/>
      <c r="F198" s="956"/>
      <c r="G198" s="965"/>
      <c r="H198" s="966"/>
      <c r="I198" s="967"/>
      <c r="J198" s="957"/>
      <c r="K198" s="1229"/>
      <c r="L198" s="1350"/>
      <c r="M198" s="1351"/>
      <c r="N198" s="1310"/>
      <c r="O198" s="1345"/>
      <c r="P198" s="1341"/>
      <c r="Q198" s="1393"/>
      <c r="R198" s="1310"/>
      <c r="S198" s="1345"/>
      <c r="T198" s="1341"/>
      <c r="U198" s="1393"/>
      <c r="V198" s="1310"/>
      <c r="W198" s="689"/>
      <c r="X198" s="670"/>
      <c r="Y198" s="670"/>
      <c r="Z198" s="672"/>
      <c r="AA198" s="572" t="str">
        <f>AB197 &amp; "-" &amp; AD197</f>
        <v>-</v>
      </c>
      <c r="AB198" s="1309"/>
      <c r="AC198" s="1310"/>
      <c r="AD198" s="1309"/>
      <c r="AE198" s="1310"/>
      <c r="AF198" s="639"/>
      <c r="AG198" s="1339"/>
      <c r="AH198" s="683"/>
      <c r="AI198" s="686"/>
      <c r="AJ198" s="686"/>
      <c r="AK198" s="686"/>
      <c r="AL198" s="686"/>
      <c r="AM198" s="686"/>
      <c r="AN198" s="686"/>
      <c r="AO198" s="683"/>
      <c r="AP198" s="683"/>
      <c r="AQ198" s="683"/>
      <c r="AR198" s="683"/>
    </row>
    <row r="199" spans="1:46" s="651" customFormat="1" ht="17.100000000000001" customHeight="1">
      <c r="A199" s="1314"/>
      <c r="B199" s="1314"/>
      <c r="C199" s="1314"/>
      <c r="D199" s="1314"/>
      <c r="E199" s="1314"/>
      <c r="F199" s="956"/>
      <c r="G199" s="965"/>
      <c r="H199" s="966"/>
      <c r="I199" s="967"/>
      <c r="J199" s="957"/>
      <c r="K199" s="1229"/>
      <c r="L199" s="1350"/>
      <c r="M199" s="1351"/>
      <c r="N199" s="1310"/>
      <c r="O199" s="1345"/>
      <c r="P199" s="1341"/>
      <c r="Q199" s="1393"/>
      <c r="R199" s="1310"/>
      <c r="S199" s="571"/>
      <c r="T199" s="664"/>
      <c r="U199" s="670"/>
      <c r="V199" s="671"/>
      <c r="W199" s="671"/>
      <c r="X199" s="671"/>
      <c r="Y199" s="671"/>
      <c r="Z199" s="672"/>
      <c r="AA199" s="672"/>
      <c r="AB199" s="673"/>
      <c r="AC199" s="669"/>
      <c r="AD199" s="669"/>
      <c r="AE199" s="673"/>
      <c r="AF199" s="669"/>
      <c r="AG199" s="1339"/>
      <c r="AH199" s="683"/>
      <c r="AI199" s="686"/>
      <c r="AJ199" s="686"/>
      <c r="AK199" s="686"/>
      <c r="AL199" s="686"/>
      <c r="AM199" s="686"/>
      <c r="AN199" s="686"/>
      <c r="AO199" s="683"/>
      <c r="AP199" s="683"/>
      <c r="AQ199" s="683"/>
      <c r="AR199" s="683"/>
    </row>
    <row r="200" spans="1:46" s="651" customFormat="1" ht="17.100000000000001" customHeight="1">
      <c r="A200" s="1314"/>
      <c r="B200" s="1314"/>
      <c r="C200" s="1314"/>
      <c r="D200" s="1314"/>
      <c r="E200" s="1314"/>
      <c r="F200" s="956"/>
      <c r="G200" s="965"/>
      <c r="H200" s="966"/>
      <c r="I200" s="967"/>
      <c r="J200" s="957"/>
      <c r="K200" s="1229"/>
      <c r="L200" s="1350"/>
      <c r="M200" s="1351"/>
      <c r="N200" s="1310"/>
      <c r="O200" s="674"/>
      <c r="P200" s="676"/>
      <c r="Q200" s="675"/>
      <c r="R200" s="671"/>
      <c r="S200" s="671"/>
      <c r="T200" s="671"/>
      <c r="U200" s="671"/>
      <c r="V200" s="671"/>
      <c r="W200" s="671"/>
      <c r="X200" s="671"/>
      <c r="Y200" s="671"/>
      <c r="Z200" s="672"/>
      <c r="AA200" s="672"/>
      <c r="AB200" s="673"/>
      <c r="AC200" s="669"/>
      <c r="AD200" s="669"/>
      <c r="AE200" s="673"/>
      <c r="AF200" s="669"/>
      <c r="AG200" s="1339"/>
      <c r="AH200" s="683"/>
      <c r="AI200" s="686"/>
      <c r="AJ200" s="686"/>
      <c r="AK200" s="686"/>
      <c r="AL200" s="686"/>
      <c r="AM200" s="686"/>
      <c r="AN200" s="686"/>
      <c r="AO200" s="683"/>
      <c r="AP200" s="683"/>
      <c r="AQ200" s="683"/>
      <c r="AR200" s="683"/>
    </row>
    <row r="201" spans="1:46" s="650" customFormat="1" ht="15" customHeight="1">
      <c r="A201" s="1314"/>
      <c r="B201" s="1314"/>
      <c r="C201" s="1314"/>
      <c r="D201" s="1314"/>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0"/>
      <c r="AH201" s="685"/>
      <c r="AI201" s="685"/>
      <c r="AJ201" s="687"/>
      <c r="AK201" s="687"/>
      <c r="AL201" s="687"/>
      <c r="AM201" s="687"/>
      <c r="AN201" s="687"/>
      <c r="AO201" s="685"/>
      <c r="AP201" s="685"/>
      <c r="AQ201" s="685"/>
      <c r="AR201" s="685"/>
    </row>
    <row r="202" spans="1:46" s="650" customFormat="1" ht="15" customHeight="1">
      <c r="A202" s="1314"/>
      <c r="B202" s="1314"/>
      <c r="C202" s="1314"/>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4"/>
      <c r="B203" s="1314"/>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4"/>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6"/>
      <c r="R207" s="150"/>
      <c r="S207" s="150"/>
      <c r="T207" s="150"/>
      <c r="U207" s="1316"/>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6"/>
      <c r="R208" s="150"/>
      <c r="S208" s="150"/>
      <c r="T208" s="150"/>
      <c r="U208" s="1316"/>
      <c r="V208" s="150"/>
      <c r="W208" s="150"/>
      <c r="X208" s="150"/>
      <c r="Y208" s="150"/>
      <c r="Z208" s="150"/>
      <c r="AA208" s="150"/>
      <c r="AB208" s="150"/>
      <c r="AC208" s="150"/>
    </row>
    <row r="209" spans="1:83" ht="15" customHeight="1">
      <c r="G209" s="149"/>
      <c r="H209" s="150"/>
      <c r="I209" s="150"/>
      <c r="J209" s="80"/>
      <c r="K209" s="150"/>
      <c r="L209" s="150"/>
      <c r="M209" s="150"/>
      <c r="N209" s="150"/>
      <c r="O209" s="150"/>
      <c r="Q209" s="1316"/>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91" t="s">
        <v>84</v>
      </c>
      <c r="O211" s="1345"/>
      <c r="P211" s="1341">
        <v>1</v>
      </c>
      <c r="Q211" s="1392"/>
      <c r="R211" s="1310" t="s">
        <v>83</v>
      </c>
      <c r="S211" s="1416"/>
      <c r="T211" s="1383">
        <v>1</v>
      </c>
      <c r="U211" s="1317"/>
      <c r="V211" s="1310"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91"/>
      <c r="O212" s="1345"/>
      <c r="P212" s="1341"/>
      <c r="Q212" s="1392"/>
      <c r="R212" s="1310"/>
      <c r="S212" s="1417"/>
      <c r="T212" s="1384"/>
      <c r="U212" s="1317"/>
      <c r="V212" s="1310"/>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91"/>
      <c r="O213" s="1345"/>
      <c r="P213" s="1341"/>
      <c r="Q213" s="1392"/>
      <c r="R213" s="1310"/>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10"/>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4">
        <v>1</v>
      </c>
      <c r="B220" s="831"/>
      <c r="C220" s="831"/>
      <c r="D220" s="831"/>
      <c r="E220" s="832"/>
      <c r="F220" s="833"/>
      <c r="G220" s="833"/>
      <c r="H220" s="833"/>
      <c r="I220" s="834"/>
      <c r="J220" s="829"/>
      <c r="K220" s="836"/>
      <c r="L220" s="744" t="e">
        <f ca="1">mergeValue(A220)</f>
        <v>#NAME?</v>
      </c>
      <c r="M220" s="610" t="s">
        <v>19</v>
      </c>
      <c r="N220" s="615"/>
      <c r="O220" s="1380"/>
      <c r="P220" s="1381"/>
      <c r="Q220" s="1381"/>
      <c r="R220" s="1381"/>
      <c r="S220" s="1381"/>
      <c r="T220" s="1381"/>
      <c r="U220" s="1381"/>
      <c r="V220" s="1382"/>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4"/>
      <c r="B221" s="1314">
        <v>1</v>
      </c>
      <c r="C221" s="831"/>
      <c r="D221" s="831"/>
      <c r="E221" s="833"/>
      <c r="F221" s="833"/>
      <c r="G221" s="833"/>
      <c r="H221" s="833"/>
      <c r="I221" s="828"/>
      <c r="J221" s="827"/>
      <c r="K221" s="830"/>
      <c r="L221" s="744" t="e">
        <f ca="1">mergeValue(A221) &amp;"."&amp; mergeValue(B221)</f>
        <v>#NAME?</v>
      </c>
      <c r="M221" s="658" t="s">
        <v>15</v>
      </c>
      <c r="N221" s="615"/>
      <c r="O221" s="1380"/>
      <c r="P221" s="1381"/>
      <c r="Q221" s="1381"/>
      <c r="R221" s="1381"/>
      <c r="S221" s="1381"/>
      <c r="T221" s="1381"/>
      <c r="U221" s="1381"/>
      <c r="V221" s="1382"/>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4"/>
      <c r="B222" s="1314"/>
      <c r="C222" s="1314">
        <v>1</v>
      </c>
      <c r="D222" s="831"/>
      <c r="E222" s="833"/>
      <c r="F222" s="833"/>
      <c r="G222" s="833"/>
      <c r="H222" s="833"/>
      <c r="I222" s="835"/>
      <c r="J222" s="827"/>
      <c r="K222" s="830"/>
      <c r="L222" s="744" t="e">
        <f ca="1">mergeValue(A222) &amp;"."&amp; mergeValue(B222)&amp;"."&amp; mergeValue(C222)</f>
        <v>#NAME?</v>
      </c>
      <c r="M222" s="659" t="s">
        <v>7</v>
      </c>
      <c r="N222" s="615"/>
      <c r="O222" s="1380"/>
      <c r="P222" s="1381"/>
      <c r="Q222" s="1381"/>
      <c r="R222" s="1381"/>
      <c r="S222" s="1381"/>
      <c r="T222" s="1381"/>
      <c r="U222" s="1381"/>
      <c r="V222" s="1382"/>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4"/>
      <c r="B223" s="1314"/>
      <c r="C223" s="1314"/>
      <c r="D223" s="1314">
        <v>1</v>
      </c>
      <c r="E223" s="833"/>
      <c r="F223" s="833"/>
      <c r="G223" s="833"/>
      <c r="H223" s="833"/>
      <c r="I223" s="835"/>
      <c r="J223" s="827"/>
      <c r="K223" s="830"/>
      <c r="L223" s="744" t="e">
        <f ca="1">mergeValue(A223) &amp;"."&amp; mergeValue(B223)&amp;"."&amp; mergeValue(C223)&amp;"."&amp; mergeValue(D223)</f>
        <v>#NAME?</v>
      </c>
      <c r="M223" s="660" t="s">
        <v>21</v>
      </c>
      <c r="N223" s="615"/>
      <c r="O223" s="1380"/>
      <c r="P223" s="1381"/>
      <c r="Q223" s="1381"/>
      <c r="R223" s="1381"/>
      <c r="S223" s="1381"/>
      <c r="T223" s="1381"/>
      <c r="U223" s="1381"/>
      <c r="V223" s="1382"/>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4"/>
      <c r="B224" s="1314"/>
      <c r="C224" s="1314"/>
      <c r="D224" s="1314"/>
      <c r="E224" s="1314">
        <v>1</v>
      </c>
      <c r="F224" s="833"/>
      <c r="G224" s="833"/>
      <c r="H224" s="831">
        <v>1</v>
      </c>
      <c r="I224" s="1314">
        <v>1</v>
      </c>
      <c r="J224" s="833"/>
      <c r="K224" s="838"/>
      <c r="L224" s="744" t="e">
        <f ca="1">mergeValue(A224) &amp;"."&amp; mergeValue(B224)&amp;"."&amp; mergeValue(C224)&amp;"."&amp; mergeValue(D224)&amp;"."&amp; mergeValue(E224)</f>
        <v>#NAME?</v>
      </c>
      <c r="M224" s="524" t="s">
        <v>8</v>
      </c>
      <c r="N224" s="615"/>
      <c r="O224" s="1317"/>
      <c r="P224" s="1318"/>
      <c r="Q224" s="1318"/>
      <c r="R224" s="1318"/>
      <c r="S224" s="1318"/>
      <c r="T224" s="1318"/>
      <c r="U224" s="1318"/>
      <c r="V224" s="1319"/>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314"/>
      <c r="B225" s="1314"/>
      <c r="C225" s="1314"/>
      <c r="D225" s="1314"/>
      <c r="E225" s="1314"/>
      <c r="F225" s="1314">
        <v>1</v>
      </c>
      <c r="G225" s="831"/>
      <c r="H225" s="831"/>
      <c r="I225" s="1314"/>
      <c r="J225" s="1314">
        <v>1</v>
      </c>
      <c r="K225" s="839"/>
      <c r="L225" s="744" t="e">
        <f ca="1">mergeValue(A225) &amp;"."&amp; mergeValue(B225)&amp;"."&amp; mergeValue(C225)&amp;"."&amp; mergeValue(D225)&amp;"."&amp; mergeValue(E225)&amp;"."&amp; mergeValue(F225)</f>
        <v>#NAME?</v>
      </c>
      <c r="M225" s="525" t="s">
        <v>9</v>
      </c>
      <c r="N225" s="615"/>
      <c r="O225" s="1317"/>
      <c r="P225" s="1318"/>
      <c r="Q225" s="1318"/>
      <c r="R225" s="1318"/>
      <c r="S225" s="1318"/>
      <c r="T225" s="1318"/>
      <c r="U225" s="1318"/>
      <c r="V225" s="1319"/>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314"/>
      <c r="B226" s="1314"/>
      <c r="C226" s="1314"/>
      <c r="D226" s="1314"/>
      <c r="E226" s="1314"/>
      <c r="F226" s="1314"/>
      <c r="G226" s="831">
        <v>1</v>
      </c>
      <c r="H226" s="831"/>
      <c r="I226" s="1314"/>
      <c r="J226" s="1314"/>
      <c r="K226" s="839">
        <v>1</v>
      </c>
      <c r="L226" s="744" t="e">
        <f ca="1">mergeValue(A226) &amp;"."&amp; mergeValue(B226)&amp;"."&amp; mergeValue(C226)&amp;"."&amp; mergeValue(D226)&amp;"."&amp; mergeValue(E226)&amp;"."&amp; mergeValue(F226)&amp;"."&amp; mergeValue(G226)</f>
        <v>#NAME?</v>
      </c>
      <c r="M226" s="1016"/>
      <c r="N226" s="615"/>
      <c r="O226" s="726"/>
      <c r="P226" s="726"/>
      <c r="Q226" s="726"/>
      <c r="R226" s="1309"/>
      <c r="S226" s="1310" t="s">
        <v>83</v>
      </c>
      <c r="T226" s="1309"/>
      <c r="U226" s="1310" t="s">
        <v>83</v>
      </c>
      <c r="V226" s="726"/>
      <c r="W226" s="1284" t="s">
        <v>721</v>
      </c>
      <c r="X226" s="759" t="e">
        <f ca="1">strCheckDate(O227:V227)</f>
        <v>#NAME?</v>
      </c>
      <c r="Y226" s="777"/>
      <c r="Z226" s="777" t="str">
        <f t="shared" si="3"/>
        <v/>
      </c>
      <c r="AA226" s="777"/>
      <c r="AB226" s="777"/>
      <c r="AC226" s="777"/>
      <c r="AD226" s="759"/>
      <c r="AE226" s="759"/>
      <c r="AF226" s="759"/>
      <c r="AG226" s="759"/>
      <c r="AH226" s="759"/>
      <c r="AI226" s="759"/>
      <c r="AJ226" s="759"/>
    </row>
    <row r="227" spans="1:43" s="751" customFormat="1" ht="14.25" hidden="1" customHeight="1">
      <c r="A227" s="1314"/>
      <c r="B227" s="1314"/>
      <c r="C227" s="1314"/>
      <c r="D227" s="1314"/>
      <c r="E227" s="1314"/>
      <c r="F227" s="1314"/>
      <c r="G227" s="831"/>
      <c r="H227" s="831"/>
      <c r="I227" s="1314"/>
      <c r="J227" s="1314"/>
      <c r="K227" s="839"/>
      <c r="L227" s="752"/>
      <c r="M227" s="615"/>
      <c r="N227" s="615"/>
      <c r="O227" s="726"/>
      <c r="P227" s="726"/>
      <c r="Q227" s="732" t="str">
        <f>R226 &amp; "-" &amp; T226</f>
        <v>-</v>
      </c>
      <c r="R227" s="1309"/>
      <c r="S227" s="1310"/>
      <c r="T227" s="1309"/>
      <c r="U227" s="1310"/>
      <c r="V227" s="726"/>
      <c r="W227" s="1285"/>
      <c r="X227" s="759"/>
      <c r="Y227" s="777"/>
      <c r="Z227" s="777" t="str">
        <f t="shared" si="3"/>
        <v/>
      </c>
      <c r="AA227" s="777"/>
      <c r="AB227" s="777"/>
      <c r="AC227" s="777"/>
      <c r="AD227" s="759"/>
      <c r="AE227" s="759"/>
      <c r="AF227" s="759"/>
      <c r="AG227" s="759"/>
      <c r="AH227" s="759"/>
      <c r="AI227" s="759"/>
      <c r="AJ227" s="759"/>
    </row>
    <row r="228" spans="1:43" s="751" customFormat="1" ht="15" customHeight="1">
      <c r="A228" s="1314"/>
      <c r="B228" s="1314"/>
      <c r="C228" s="1314"/>
      <c r="D228" s="1314"/>
      <c r="E228" s="1314"/>
      <c r="F228" s="1314"/>
      <c r="G228" s="833"/>
      <c r="H228" s="831"/>
      <c r="I228" s="1314"/>
      <c r="J228" s="1314"/>
      <c r="K228" s="838"/>
      <c r="L228" s="654"/>
      <c r="M228" s="527" t="s">
        <v>24</v>
      </c>
      <c r="N228" s="728"/>
      <c r="O228" s="728"/>
      <c r="P228" s="728"/>
      <c r="Q228" s="728"/>
      <c r="R228" s="728"/>
      <c r="S228" s="728"/>
      <c r="T228" s="728"/>
      <c r="U228" s="728"/>
      <c r="V228" s="725"/>
      <c r="W228" s="1286"/>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314"/>
      <c r="B229" s="1314"/>
      <c r="C229" s="1314"/>
      <c r="D229" s="1314"/>
      <c r="E229" s="1314"/>
      <c r="F229" s="833"/>
      <c r="G229" s="833"/>
      <c r="H229" s="831"/>
      <c r="I229" s="1314"/>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314"/>
      <c r="B230" s="1314"/>
      <c r="C230" s="1314"/>
      <c r="D230" s="1314"/>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314"/>
      <c r="B231" s="1314"/>
      <c r="C231" s="1314"/>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314"/>
      <c r="B232" s="1314"/>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314"/>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314">
        <v>1</v>
      </c>
      <c r="B238" s="963"/>
      <c r="C238" s="963"/>
      <c r="D238" s="963"/>
      <c r="E238" s="929"/>
      <c r="F238" s="974"/>
      <c r="G238" s="974"/>
      <c r="H238" s="974"/>
      <c r="I238" s="931"/>
      <c r="J238" s="927"/>
      <c r="K238" s="911"/>
      <c r="L238" s="978" t="e">
        <f ca="1">mergeValue(A238)</f>
        <v>#NAME?</v>
      </c>
      <c r="M238" s="610" t="s">
        <v>19</v>
      </c>
      <c r="N238" s="615"/>
      <c r="O238" s="1380"/>
      <c r="P238" s="1381"/>
      <c r="Q238" s="1381"/>
      <c r="R238" s="1381"/>
      <c r="S238" s="1381"/>
      <c r="T238" s="1381"/>
      <c r="U238" s="1381"/>
      <c r="V238" s="1381"/>
      <c r="W238" s="1381"/>
      <c r="X238" s="1381"/>
      <c r="Y238" s="1381"/>
      <c r="Z238" s="1381"/>
      <c r="AA238" s="1381"/>
      <c r="AB238" s="1381"/>
      <c r="AC238" s="1382"/>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314"/>
      <c r="B239" s="1314">
        <v>1</v>
      </c>
      <c r="C239" s="963"/>
      <c r="D239" s="963"/>
      <c r="E239" s="974"/>
      <c r="F239" s="974"/>
      <c r="G239" s="974"/>
      <c r="H239" s="974"/>
      <c r="I239" s="969"/>
      <c r="J239" s="902"/>
      <c r="K239" s="905"/>
      <c r="L239" s="978" t="e">
        <f ca="1">mergeValue(A239) &amp;"."&amp; mergeValue(B239)</f>
        <v>#NAME?</v>
      </c>
      <c r="M239" s="658" t="s">
        <v>15</v>
      </c>
      <c r="N239" s="615"/>
      <c r="O239" s="1380"/>
      <c r="P239" s="1381"/>
      <c r="Q239" s="1381"/>
      <c r="R239" s="1381"/>
      <c r="S239" s="1381"/>
      <c r="T239" s="1381"/>
      <c r="U239" s="1381"/>
      <c r="V239" s="1381"/>
      <c r="W239" s="1381"/>
      <c r="X239" s="1381"/>
      <c r="Y239" s="1381"/>
      <c r="Z239" s="1381"/>
      <c r="AA239" s="1381"/>
      <c r="AB239" s="1381"/>
      <c r="AC239" s="1382"/>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314"/>
      <c r="B240" s="1314"/>
      <c r="C240" s="1314">
        <v>1</v>
      </c>
      <c r="D240" s="963"/>
      <c r="E240" s="974"/>
      <c r="F240" s="974"/>
      <c r="G240" s="974"/>
      <c r="H240" s="974"/>
      <c r="I240" s="910"/>
      <c r="J240" s="902"/>
      <c r="K240" s="905"/>
      <c r="L240" s="978" t="e">
        <f ca="1">mergeValue(A240) &amp;"."&amp; mergeValue(B240)&amp;"."&amp; mergeValue(C240)</f>
        <v>#NAME?</v>
      </c>
      <c r="M240" s="659" t="s">
        <v>7</v>
      </c>
      <c r="N240" s="615"/>
      <c r="O240" s="1380"/>
      <c r="P240" s="1381"/>
      <c r="Q240" s="1381"/>
      <c r="R240" s="1381"/>
      <c r="S240" s="1381"/>
      <c r="T240" s="1381"/>
      <c r="U240" s="1381"/>
      <c r="V240" s="1381"/>
      <c r="W240" s="1381"/>
      <c r="X240" s="1381"/>
      <c r="Y240" s="1381"/>
      <c r="Z240" s="1381"/>
      <c r="AA240" s="1381"/>
      <c r="AB240" s="1381"/>
      <c r="AC240" s="1382"/>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314"/>
      <c r="B241" s="1314"/>
      <c r="C241" s="1314"/>
      <c r="D241" s="1314">
        <v>1</v>
      </c>
      <c r="E241" s="974"/>
      <c r="F241" s="974"/>
      <c r="G241" s="974"/>
      <c r="H241" s="974"/>
      <c r="I241" s="910"/>
      <c r="J241" s="902"/>
      <c r="K241" s="905"/>
      <c r="L241" s="978" t="e">
        <f ca="1">mergeValue(A241) &amp;"."&amp; mergeValue(B241)&amp;"."&amp; mergeValue(C241)&amp;"."&amp; mergeValue(D241)</f>
        <v>#NAME?</v>
      </c>
      <c r="M241" s="660" t="s">
        <v>21</v>
      </c>
      <c r="N241" s="615"/>
      <c r="O241" s="1380"/>
      <c r="P241" s="1381"/>
      <c r="Q241" s="1381"/>
      <c r="R241" s="1381"/>
      <c r="S241" s="1381"/>
      <c r="T241" s="1381"/>
      <c r="U241" s="1381"/>
      <c r="V241" s="1381"/>
      <c r="W241" s="1381"/>
      <c r="X241" s="1381"/>
      <c r="Y241" s="1381"/>
      <c r="Z241" s="1381"/>
      <c r="AA241" s="1381"/>
      <c r="AB241" s="1381"/>
      <c r="AC241" s="1382"/>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314"/>
      <c r="B242" s="1314"/>
      <c r="C242" s="1314"/>
      <c r="D242" s="1314"/>
      <c r="E242" s="1314">
        <v>1</v>
      </c>
      <c r="F242" s="974"/>
      <c r="G242" s="974"/>
      <c r="H242" s="963">
        <v>1</v>
      </c>
      <c r="I242" s="1314">
        <v>1</v>
      </c>
      <c r="J242" s="974"/>
      <c r="K242" s="913"/>
      <c r="L242" s="978" t="e">
        <f ca="1">mergeValue(A242) &amp;"."&amp; mergeValue(B242)&amp;"."&amp; mergeValue(C242)&amp;"."&amp; mergeValue(D242)&amp;"."&amp; mergeValue(E242)</f>
        <v>#NAME?</v>
      </c>
      <c r="M242" s="524" t="s">
        <v>8</v>
      </c>
      <c r="N242" s="615"/>
      <c r="O242" s="1317"/>
      <c r="P242" s="1318"/>
      <c r="Q242" s="1318"/>
      <c r="R242" s="1318"/>
      <c r="S242" s="1318"/>
      <c r="T242" s="1318"/>
      <c r="U242" s="1318"/>
      <c r="V242" s="1318"/>
      <c r="W242" s="1318"/>
      <c r="X242" s="1318"/>
      <c r="Y242" s="1318"/>
      <c r="Z242" s="1318"/>
      <c r="AA242" s="1318"/>
      <c r="AB242" s="1318"/>
      <c r="AC242" s="1319"/>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314"/>
      <c r="B243" s="1314"/>
      <c r="C243" s="1314"/>
      <c r="D243" s="1314"/>
      <c r="E243" s="1314"/>
      <c r="F243" s="1314">
        <v>1</v>
      </c>
      <c r="G243" s="963"/>
      <c r="H243" s="963"/>
      <c r="I243" s="1314"/>
      <c r="J243" s="1314">
        <v>1</v>
      </c>
      <c r="K243" s="914"/>
      <c r="L243" s="978" t="e">
        <f ca="1">mergeValue(A243) &amp;"."&amp; mergeValue(B243)&amp;"."&amp; mergeValue(C243)&amp;"."&amp; mergeValue(D243)&amp;"."&amp; mergeValue(E243)&amp;"."&amp; mergeValue(F243)</f>
        <v>#NAME?</v>
      </c>
      <c r="M243" s="525" t="s">
        <v>9</v>
      </c>
      <c r="N243" s="615"/>
      <c r="O243" s="1317"/>
      <c r="P243" s="1318"/>
      <c r="Q243" s="1318"/>
      <c r="R243" s="1318"/>
      <c r="S243" s="1318"/>
      <c r="T243" s="1318"/>
      <c r="U243" s="1318"/>
      <c r="V243" s="1318"/>
      <c r="W243" s="1318"/>
      <c r="X243" s="1318"/>
      <c r="Y243" s="1318"/>
      <c r="Z243" s="1318"/>
      <c r="AA243" s="1318"/>
      <c r="AB243" s="1318"/>
      <c r="AC243" s="1319"/>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314"/>
      <c r="B244" s="1314"/>
      <c r="C244" s="1314"/>
      <c r="D244" s="1314"/>
      <c r="E244" s="1314"/>
      <c r="F244" s="1314"/>
      <c r="G244" s="963">
        <v>1</v>
      </c>
      <c r="H244" s="963"/>
      <c r="I244" s="1314"/>
      <c r="J244" s="1314"/>
      <c r="K244" s="914">
        <v>1</v>
      </c>
      <c r="L244" s="978" t="e">
        <f ca="1">mergeValue(A244) &amp;"."&amp; mergeValue(B244)&amp;"."&amp; mergeValue(C244)&amp;"."&amp; mergeValue(D244)&amp;"."&amp; mergeValue(E244)&amp;"."&amp; mergeValue(F244)&amp;"."&amp; mergeValue(G244)</f>
        <v>#NAME?</v>
      </c>
      <c r="M244" s="1016"/>
      <c r="N244" s="615"/>
      <c r="O244" s="649"/>
      <c r="P244" s="726"/>
      <c r="Q244" s="1040"/>
      <c r="R244" s="1309"/>
      <c r="S244" s="1310" t="s">
        <v>83</v>
      </c>
      <c r="T244" s="1309"/>
      <c r="U244" s="1310" t="s">
        <v>83</v>
      </c>
      <c r="V244" s="649"/>
      <c r="W244" s="726"/>
      <c r="X244" s="1040"/>
      <c r="Y244" s="1309"/>
      <c r="Z244" s="1310" t="s">
        <v>83</v>
      </c>
      <c r="AA244" s="1309"/>
      <c r="AB244" s="1310" t="s">
        <v>84</v>
      </c>
      <c r="AC244" s="726"/>
      <c r="AD244" s="1284" t="s">
        <v>721</v>
      </c>
      <c r="AE244" s="956" t="e">
        <f ca="1">strCheckDate(O245:AC245)</f>
        <v>#NAME?</v>
      </c>
      <c r="AF244" s="777"/>
      <c r="AG244" s="777" t="str">
        <f t="shared" si="4"/>
        <v/>
      </c>
      <c r="AH244" s="777"/>
      <c r="AI244" s="777"/>
      <c r="AJ244" s="777"/>
      <c r="AK244" s="956"/>
      <c r="AL244" s="956"/>
      <c r="AM244" s="956"/>
      <c r="AN244" s="956"/>
      <c r="AO244" s="956"/>
      <c r="AP244" s="956"/>
      <c r="AQ244" s="956"/>
    </row>
    <row r="245" spans="1:43" s="938" customFormat="1" ht="11.25" hidden="1" customHeight="1">
      <c r="A245" s="1314"/>
      <c r="B245" s="1314"/>
      <c r="C245" s="1314"/>
      <c r="D245" s="1314"/>
      <c r="E245" s="1314"/>
      <c r="F245" s="1314"/>
      <c r="G245" s="963"/>
      <c r="H245" s="963"/>
      <c r="I245" s="1314"/>
      <c r="J245" s="1314"/>
      <c r="K245" s="914"/>
      <c r="L245" s="752"/>
      <c r="M245" s="615"/>
      <c r="N245" s="615"/>
      <c r="O245" s="726"/>
      <c r="P245" s="726"/>
      <c r="Q245" s="732" t="str">
        <f>R244 &amp; "-" &amp; T244</f>
        <v>-</v>
      </c>
      <c r="R245" s="1309"/>
      <c r="S245" s="1310"/>
      <c r="T245" s="1309"/>
      <c r="U245" s="1310"/>
      <c r="V245" s="726"/>
      <c r="W245" s="726"/>
      <c r="X245" s="732" t="str">
        <f>Y244 &amp; "-" &amp; AA244</f>
        <v>-</v>
      </c>
      <c r="Y245" s="1309"/>
      <c r="Z245" s="1310"/>
      <c r="AA245" s="1309"/>
      <c r="AB245" s="1310"/>
      <c r="AC245" s="726"/>
      <c r="AD245" s="1285"/>
      <c r="AE245" s="956"/>
      <c r="AF245" s="777"/>
      <c r="AG245" s="777" t="str">
        <f t="shared" si="4"/>
        <v/>
      </c>
      <c r="AH245" s="777"/>
      <c r="AI245" s="777"/>
      <c r="AJ245" s="777"/>
      <c r="AK245" s="956"/>
      <c r="AL245" s="956"/>
      <c r="AM245" s="956"/>
      <c r="AN245" s="956"/>
      <c r="AO245" s="956"/>
      <c r="AP245" s="956"/>
      <c r="AQ245" s="956"/>
    </row>
    <row r="246" spans="1:43" s="938" customFormat="1" ht="15" customHeight="1">
      <c r="A246" s="1314"/>
      <c r="B246" s="1314"/>
      <c r="C246" s="1314"/>
      <c r="D246" s="1314"/>
      <c r="E246" s="1314"/>
      <c r="F246" s="1314"/>
      <c r="G246" s="974"/>
      <c r="H246" s="963"/>
      <c r="I246" s="1314"/>
      <c r="J246" s="1314"/>
      <c r="K246" s="913"/>
      <c r="L246" s="654"/>
      <c r="M246" s="527" t="s">
        <v>24</v>
      </c>
      <c r="N246" s="954"/>
      <c r="O246" s="954"/>
      <c r="P246" s="954"/>
      <c r="Q246" s="954"/>
      <c r="R246" s="954"/>
      <c r="S246" s="954"/>
      <c r="T246" s="954"/>
      <c r="U246" s="954"/>
      <c r="V246" s="954"/>
      <c r="W246" s="954"/>
      <c r="X246" s="954"/>
      <c r="Y246" s="954"/>
      <c r="Z246" s="954"/>
      <c r="AA246" s="954"/>
      <c r="AB246" s="954"/>
      <c r="AC246" s="725"/>
      <c r="AD246" s="1286"/>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314"/>
      <c r="B247" s="1314"/>
      <c r="C247" s="1314"/>
      <c r="D247" s="1314"/>
      <c r="E247" s="1314"/>
      <c r="F247" s="974"/>
      <c r="G247" s="974"/>
      <c r="H247" s="963"/>
      <c r="I247" s="1314"/>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314"/>
      <c r="B248" s="1314"/>
      <c r="C248" s="1314"/>
      <c r="D248" s="1314"/>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314"/>
      <c r="B249" s="1314"/>
      <c r="C249" s="1314"/>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314"/>
      <c r="B250" s="1314"/>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314"/>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3"/>
      <c r="D297" s="1230">
        <v>1</v>
      </c>
      <c r="E297" s="1316"/>
      <c r="F297" s="329"/>
      <c r="G297" s="181">
        <v>0</v>
      </c>
      <c r="H297" s="334"/>
      <c r="I297" s="242"/>
      <c r="J297" s="371" t="s">
        <v>496</v>
      </c>
      <c r="K297" s="148"/>
      <c r="L297" s="258"/>
      <c r="M297" s="204" t="e">
        <f ca="1">mergeValue(H297)</f>
        <v>#NAME?</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3"/>
      <c r="D298" s="1230"/>
      <c r="E298" s="1316"/>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4"/>
      <c r="D302" s="241"/>
      <c r="E302" s="424"/>
      <c r="F302" s="1415"/>
      <c r="G302" s="1230">
        <v>0</v>
      </c>
      <c r="H302" s="1412"/>
      <c r="I302" s="242"/>
      <c r="J302" s="371" t="s">
        <v>496</v>
      </c>
      <c r="K302" s="148"/>
      <c r="L302" s="258"/>
      <c r="M302" s="204" t="e">
        <f ca="1">mergeValue(H302)</f>
        <v>#NAME?</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4"/>
      <c r="D303" s="241"/>
      <c r="E303" s="424"/>
      <c r="F303" s="1415"/>
      <c r="G303" s="1230"/>
      <c r="H303" s="1412"/>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t="e">
        <f ca="1">mergeValue(H307)</f>
        <v>#NAME?</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2">
        <v>1</v>
      </c>
      <c r="B337" s="206"/>
      <c r="C337" s="206"/>
      <c r="D337" s="206"/>
      <c r="F337" s="313" t="e">
        <f ca="1">"2." &amp;mergeValue(A337)</f>
        <v>#NAME?</v>
      </c>
      <c r="G337" s="389" t="s">
        <v>473</v>
      </c>
      <c r="H337" s="297"/>
      <c r="I337" s="188" t="s">
        <v>568</v>
      </c>
      <c r="J337" s="312"/>
      <c r="K337" s="206"/>
      <c r="L337" s="206"/>
      <c r="M337" s="206"/>
      <c r="N337" s="206"/>
      <c r="O337" s="206"/>
      <c r="P337" s="206"/>
      <c r="Q337" s="206"/>
      <c r="R337" s="206"/>
      <c r="S337" s="206"/>
      <c r="T337" s="206"/>
    </row>
    <row r="338" spans="1:83" s="182" customFormat="1" ht="90">
      <c r="A338" s="1282"/>
      <c r="B338" s="206"/>
      <c r="C338" s="206"/>
      <c r="D338" s="206"/>
      <c r="F338" s="313" t="e">
        <f ca="1">"3." &amp;mergeValue(A338)</f>
        <v>#NAME?</v>
      </c>
      <c r="G338" s="389" t="s">
        <v>474</v>
      </c>
      <c r="H338" s="297"/>
      <c r="I338" s="188" t="s">
        <v>566</v>
      </c>
      <c r="J338" s="312"/>
      <c r="K338" s="206"/>
      <c r="L338" s="206"/>
      <c r="M338" s="206"/>
      <c r="N338" s="206"/>
      <c r="O338" s="206"/>
      <c r="P338" s="206"/>
      <c r="Q338" s="206"/>
      <c r="R338" s="206"/>
      <c r="S338" s="206"/>
      <c r="T338" s="206"/>
    </row>
    <row r="339" spans="1:83" s="182" customFormat="1" ht="45">
      <c r="A339" s="1282"/>
      <c r="B339" s="206"/>
      <c r="C339" s="206"/>
      <c r="D339" s="206"/>
      <c r="F339" s="313" t="e">
        <f ca="1">"4."&amp;mergeValue(A339)</f>
        <v>#NAME?</v>
      </c>
      <c r="G339" s="389" t="s">
        <v>475</v>
      </c>
      <c r="H339" s="298" t="s">
        <v>449</v>
      </c>
      <c r="I339" s="188"/>
      <c r="J339" s="312"/>
      <c r="K339" s="206"/>
      <c r="L339" s="206"/>
      <c r="M339" s="206"/>
      <c r="N339" s="206"/>
      <c r="O339" s="206"/>
      <c r="P339" s="206"/>
      <c r="Q339" s="206"/>
      <c r="R339" s="206"/>
      <c r="S339" s="206"/>
      <c r="T339" s="206"/>
    </row>
    <row r="340" spans="1:83" s="182" customFormat="1" ht="101.25">
      <c r="A340" s="1282"/>
      <c r="B340" s="1282">
        <v>1</v>
      </c>
      <c r="C340" s="319"/>
      <c r="D340" s="319"/>
      <c r="F340" s="313" t="e">
        <f ca="1">"4."&amp;mergeValue(A340) &amp;"."&amp;mergeValue(B340)</f>
        <v>#NAME?</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82"/>
      <c r="B341" s="1282"/>
      <c r="C341" s="1282">
        <v>1</v>
      </c>
      <c r="D341" s="319"/>
      <c r="F341" s="313" t="e">
        <f ca="1">"4."&amp;mergeValue(A341) &amp;"."&amp;mergeValue(B341)&amp;"."&amp;mergeValue(C341)</f>
        <v>#NAME?</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2"/>
      <c r="B342" s="1282"/>
      <c r="C342" s="1282"/>
      <c r="D342" s="319">
        <v>1</v>
      </c>
      <c r="F342" s="313" t="e">
        <f ca="1">"4."&amp;mergeValue(A342) &amp;"."&amp;mergeValue(B342)&amp;"."&amp;mergeValue(C342)&amp;"."&amp;mergeValue(D342)</f>
        <v>#NAME?</v>
      </c>
      <c r="G342" s="392" t="s">
        <v>477</v>
      </c>
      <c r="H342" s="297"/>
      <c r="I342" s="1283" t="s">
        <v>569</v>
      </c>
      <c r="J342" s="312"/>
      <c r="K342" s="206"/>
      <c r="L342" s="206"/>
      <c r="M342" s="206"/>
      <c r="N342" s="206"/>
      <c r="O342" s="206"/>
      <c r="P342" s="206"/>
      <c r="Q342" s="206"/>
      <c r="R342" s="206"/>
      <c r="S342" s="206"/>
      <c r="T342" s="206"/>
    </row>
    <row r="343" spans="1:83" s="182" customFormat="1" ht="18.75">
      <c r="A343" s="1282"/>
      <c r="B343" s="1282"/>
      <c r="C343" s="1282"/>
      <c r="D343" s="319"/>
      <c r="F343" s="396"/>
      <c r="G343" s="397" t="s">
        <v>4</v>
      </c>
      <c r="H343" s="398"/>
      <c r="I343" s="1283"/>
      <c r="J343" s="312"/>
      <c r="K343" s="206"/>
      <c r="L343" s="206"/>
      <c r="M343" s="206"/>
      <c r="N343" s="206"/>
      <c r="O343" s="206"/>
      <c r="P343" s="206"/>
      <c r="Q343" s="206"/>
      <c r="R343" s="206"/>
      <c r="S343" s="206"/>
      <c r="T343" s="206"/>
    </row>
    <row r="344" spans="1:83" s="182" customFormat="1" ht="18.75">
      <c r="A344" s="1282"/>
      <c r="B344" s="1282"/>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2"/>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2"/>
      <c r="E356" s="1357"/>
      <c r="F356" s="1358"/>
      <c r="G356" s="1108"/>
      <c r="H356" s="1167"/>
      <c r="I356" s="1165"/>
      <c r="J356" s="1130"/>
      <c r="K356" s="1108" t="s">
        <v>449</v>
      </c>
      <c r="L356" s="1283"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2"/>
      <c r="E357" s="1357"/>
      <c r="F357" s="1358"/>
      <c r="G357" s="1086"/>
      <c r="H357" s="1152" t="s">
        <v>274</v>
      </c>
      <c r="I357" s="1147"/>
      <c r="J357" s="1147"/>
      <c r="K357" s="1145"/>
      <c r="L357" s="1283"/>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2"/>
      <c r="E362" s="1357"/>
      <c r="F362" s="1358"/>
      <c r="G362" s="1108"/>
      <c r="H362" s="1167"/>
      <c r="I362" s="1165"/>
      <c r="J362" s="1170"/>
      <c r="K362" s="1108" t="s">
        <v>449</v>
      </c>
      <c r="L362" s="1283" t="s">
        <v>703</v>
      </c>
      <c r="M362" s="1155"/>
      <c r="N362" s="1100"/>
      <c r="O362" s="1100"/>
    </row>
    <row r="363" spans="1:83" s="1071" customFormat="1" ht="17.100000000000001" customHeight="1">
      <c r="A363" s="1105"/>
      <c r="B363" s="1094"/>
      <c r="C363" s="1080"/>
      <c r="D363" s="1362"/>
      <c r="E363" s="1357"/>
      <c r="F363" s="1358"/>
      <c r="G363" s="1086"/>
      <c r="H363" s="1152" t="s">
        <v>274</v>
      </c>
      <c r="I363" s="1147"/>
      <c r="J363" s="1147"/>
      <c r="K363" s="1145"/>
      <c r="L363" s="1283"/>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link="1"/>
  <mergeCells count="298">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240:AC240"/>
    <mergeCell ref="O241:AC241"/>
    <mergeCell ref="O242:AC242"/>
    <mergeCell ref="O243:AC243"/>
    <mergeCell ref="N211:N214"/>
    <mergeCell ref="Q211:Q213"/>
    <mergeCell ref="O211:O21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P211:P213"/>
    <mergeCell ref="U211:U212"/>
    <mergeCell ref="W226:W228"/>
    <mergeCell ref="O220:V220"/>
    <mergeCell ref="AD244:AD246"/>
    <mergeCell ref="R244:R245"/>
    <mergeCell ref="S244:S245"/>
    <mergeCell ref="T244:T245"/>
    <mergeCell ref="U244:U245"/>
    <mergeCell ref="Y244:Y245"/>
    <mergeCell ref="Z244:Z245"/>
    <mergeCell ref="AA244:AA245"/>
    <mergeCell ref="AB244:AB245"/>
    <mergeCell ref="O238:AC238"/>
    <mergeCell ref="O239:AC239"/>
    <mergeCell ref="V211:V212"/>
    <mergeCell ref="T211:T21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K32" sqref="K32"/>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28902265</v>
      </c>
      <c r="G1" s="364"/>
      <c r="I1" s="364"/>
    </row>
    <row r="2" spans="1:12" s="18" customFormat="1" ht="14.25">
      <c r="A2" s="189"/>
      <c r="B2" s="85"/>
      <c r="E2" s="369" t="e">
        <f ca="1">"Код шаблона: " &amp; GetCode()</f>
        <v>#NAME?</v>
      </c>
      <c r="F2" s="411"/>
      <c r="G2" s="368"/>
      <c r="H2" s="368"/>
      <c r="I2" s="368"/>
      <c r="J2" s="368"/>
      <c r="K2" s="368"/>
      <c r="L2" s="368"/>
    </row>
    <row r="3" spans="1:12" ht="14.25">
      <c r="E3" s="370" t="e">
        <f ca="1">"Версия " &amp; GetVersion()</f>
        <v>#NAME?</v>
      </c>
      <c r="F3" s="411"/>
      <c r="G3" s="40"/>
      <c r="H3" s="40"/>
      <c r="I3" s="40"/>
      <c r="J3" s="40"/>
      <c r="K3" s="40"/>
      <c r="L3" s="253"/>
    </row>
    <row r="4" spans="1:12" s="348" customFormat="1" ht="6">
      <c r="A4" s="342"/>
      <c r="B4" s="343"/>
      <c r="C4" s="344"/>
      <c r="D4" s="345"/>
      <c r="E4" s="365"/>
      <c r="F4" s="366"/>
      <c r="G4" s="367"/>
      <c r="I4" s="349"/>
    </row>
    <row r="5" spans="1:12" ht="39" customHeight="1">
      <c r="D5" s="23"/>
      <c r="E5" s="1223" t="s">
        <v>755</v>
      </c>
      <c r="F5" s="1224"/>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7" t="s">
        <v>2664</v>
      </c>
      <c r="G11" s="357"/>
    </row>
    <row r="12" spans="1:12" ht="27">
      <c r="D12" s="23"/>
      <c r="E12" s="78" t="s">
        <v>455</v>
      </c>
      <c r="F12" s="1197" t="s">
        <v>2665</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3377</v>
      </c>
      <c r="G19" s="359"/>
    </row>
    <row r="20" spans="1:9" ht="27">
      <c r="D20" s="23"/>
      <c r="E20" s="1047" t="s">
        <v>678</v>
      </c>
      <c r="F20" s="1162" t="s">
        <v>3378</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83</v>
      </c>
      <c r="G28" s="359"/>
    </row>
    <row r="29" spans="1:9" ht="27">
      <c r="C29" s="27"/>
      <c r="D29" s="28"/>
      <c r="E29" s="29" t="s">
        <v>78</v>
      </c>
      <c r="F29" s="310" t="s">
        <v>3040</v>
      </c>
      <c r="G29" s="358"/>
    </row>
    <row r="30" spans="1:9" ht="27">
      <c r="C30" s="27"/>
      <c r="D30" s="28"/>
      <c r="E30" s="49" t="s">
        <v>202</v>
      </c>
      <c r="F30" s="1162" t="s">
        <v>3367</v>
      </c>
      <c r="G30" s="358"/>
    </row>
    <row r="31" spans="1:9" ht="27">
      <c r="C31" s="27"/>
      <c r="D31" s="28"/>
      <c r="E31" s="29" t="s">
        <v>52</v>
      </c>
      <c r="F31" s="310" t="s">
        <v>3041</v>
      </c>
      <c r="G31" s="358"/>
    </row>
    <row r="32" spans="1:9" ht="27">
      <c r="C32" s="27"/>
      <c r="D32" s="28"/>
      <c r="E32" s="29" t="s">
        <v>53</v>
      </c>
      <c r="F32" s="310" t="s">
        <v>2678</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3368</v>
      </c>
      <c r="G40" s="357"/>
    </row>
    <row r="41" spans="1:9" ht="27">
      <c r="A41" s="193"/>
      <c r="B41" s="87"/>
      <c r="D41" s="32"/>
      <c r="E41" s="38" t="s">
        <v>524</v>
      </c>
      <c r="F41" s="1162" t="s">
        <v>3369</v>
      </c>
      <c r="G41" s="357"/>
    </row>
    <row r="42" spans="1:9" ht="19.5">
      <c r="D42" s="23"/>
      <c r="E42" s="24"/>
      <c r="F42" s="414" t="s">
        <v>556</v>
      </c>
      <c r="G42" s="20"/>
    </row>
    <row r="43" spans="1:9" ht="27">
      <c r="A43" s="193"/>
      <c r="D43" s="20"/>
      <c r="E43" s="412" t="s">
        <v>86</v>
      </c>
      <c r="F43" s="1166" t="s">
        <v>3370</v>
      </c>
      <c r="G43" s="357"/>
    </row>
    <row r="44" spans="1:9" ht="27">
      <c r="A44" s="193"/>
      <c r="B44" s="87"/>
      <c r="D44" s="32"/>
      <c r="E44" s="412" t="s">
        <v>87</v>
      </c>
      <c r="F44" s="1166" t="s">
        <v>3371</v>
      </c>
      <c r="G44" s="357"/>
    </row>
    <row r="45" spans="1:9" ht="27">
      <c r="A45" s="193"/>
      <c r="B45" s="87"/>
      <c r="D45" s="32"/>
      <c r="E45" s="412" t="s">
        <v>557</v>
      </c>
      <c r="F45" s="1166" t="s">
        <v>3372</v>
      </c>
      <c r="G45" s="357"/>
    </row>
    <row r="46" spans="1:9" ht="27">
      <c r="D46" s="23"/>
      <c r="E46" s="413" t="s">
        <v>558</v>
      </c>
      <c r="F46" s="1166" t="s">
        <v>3373</v>
      </c>
      <c r="G46" s="359"/>
    </row>
    <row r="47" spans="1:9" ht="3" customHeight="1">
      <c r="A47" s="193"/>
      <c r="D47" s="20"/>
      <c r="F47" s="156"/>
      <c r="G47" s="26"/>
    </row>
    <row r="48" spans="1:9" ht="69" customHeight="1">
      <c r="A48" s="193"/>
      <c r="B48" s="87"/>
      <c r="D48" s="1176" t="s">
        <v>756</v>
      </c>
      <c r="E48" s="1226" t="s">
        <v>754</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1" t="s">
        <v>559</v>
      </c>
      <c r="BA1" s="1421"/>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1"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1"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t="s">
        <v>311</v>
      </c>
      <c r="AF4" s="42" t="s">
        <v>37</v>
      </c>
      <c r="AH4" s="42" t="s">
        <v>366</v>
      </c>
      <c r="AK4" s="137" t="s">
        <v>346</v>
      </c>
      <c r="AM4" s="137" t="s">
        <v>356</v>
      </c>
      <c r="AP4" s="1201"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1"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1"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1"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1"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1"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201"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1"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31.12.2023</v>
      </c>
      <c r="H29" s="267" t="s">
        <v>3385</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3"/>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4.10.1'!$H$23="",1,0)</f>
        <v>0</v>
      </c>
    </row>
    <row r="95" spans="1:1">
      <c r="A95" s="1172">
        <f>IF('Форма 4.10.1'!$I$23="",1,0)</f>
        <v>0</v>
      </c>
    </row>
    <row r="96" spans="1:1">
      <c r="A96" s="1172">
        <f>IF('Форма 4.10.1'!$J$23="",1,0)</f>
        <v>0</v>
      </c>
    </row>
    <row r="97" spans="1:1">
      <c r="A97" s="1172">
        <f>IF('Форма 4.10.1'!$H$27="",1,0)</f>
        <v>0</v>
      </c>
    </row>
    <row r="98" spans="1:1">
      <c r="A98" s="1172">
        <f>IF('Форма 4.10.1'!$I$27="",1,0)</f>
        <v>0</v>
      </c>
    </row>
    <row r="99" spans="1:1">
      <c r="A99" s="1172">
        <f>IF('Форма 4.10.1'!$J$27="",1,0)</f>
        <v>0</v>
      </c>
    </row>
    <row r="100" spans="1:1">
      <c r="A100" s="1172">
        <f>IF('Форма 4.10.1'!$H$31="",1,0)</f>
        <v>0</v>
      </c>
    </row>
    <row r="101" spans="1:1">
      <c r="A101" s="1172">
        <f>IF('Форма 4.10.1'!$I$31="",1,0)</f>
        <v>0</v>
      </c>
    </row>
    <row r="102" spans="1:1">
      <c r="A102" s="1172">
        <f>IF('Форма 4.10.1'!$J$31="",1,0)</f>
        <v>0</v>
      </c>
    </row>
    <row r="103" spans="1:1">
      <c r="A103" s="1172">
        <f>IF('Форма 4.10.1'!$H$34="",1,0)</f>
        <v>0</v>
      </c>
    </row>
    <row r="104" spans="1:1">
      <c r="A104" s="1172">
        <f>IF('Форма 4.10.1'!$I$34="",1,0)</f>
        <v>0</v>
      </c>
    </row>
    <row r="105" spans="1:1">
      <c r="A105" s="1172">
        <f>IF('Форма 4.10.1'!$J$34="",1,0)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4.10.2 | Т-ТЭ | потр'!$O$24="",1,0)</f>
        <v>0</v>
      </c>
    </row>
    <row r="124" spans="1:1">
      <c r="A124" s="1178">
        <f>IF('Форма 4.10.2 | Т-ТЭ | потр'!$Y$24="",1,0)</f>
        <v>0</v>
      </c>
    </row>
    <row r="125" spans="1:1">
      <c r="A125" s="1178">
        <f>IF('Форма 4.10.2 | Т-ТЭ | потр'!$AA$24="",1,0)</f>
        <v>0</v>
      </c>
    </row>
    <row r="126" spans="1:1">
      <c r="A126" s="1178">
        <f>IF('Форма 4.10.2 | Т-ТЭ | потр'!$V$24="",1,0)</f>
        <v>0</v>
      </c>
    </row>
    <row r="127" spans="1:1">
      <c r="A127" s="1178">
        <f>IF('Форма 4.10.2 | Т-ТЭ | потр'!$Z$24="",1,0)</f>
        <v>0</v>
      </c>
    </row>
    <row r="128" spans="1:1">
      <c r="A128" s="1178">
        <f>IF('Форма 4.10.2 | Т-ТЭ | потр'!$AB$24="",1,0)</f>
        <v>0</v>
      </c>
    </row>
    <row r="129" spans="1:1">
      <c r="A129" s="1178">
        <f>IF('Форма 4.10.2 | Т-ТЭ | потр'!$O$27="",1,0)</f>
        <v>0</v>
      </c>
    </row>
    <row r="130" spans="1:1">
      <c r="A130" s="1178">
        <f>IF('Форма 4.10.2 | Т-ТЭ | потр'!$M$28="",1,0)</f>
        <v>0</v>
      </c>
    </row>
    <row r="131" spans="1:1">
      <c r="A131" s="1178">
        <f>IF('Форма 4.10.2 | Т-ТЭ | потр'!$O$28="",1,0)</f>
        <v>0</v>
      </c>
    </row>
    <row r="132" spans="1:1">
      <c r="A132" s="1178">
        <f>IF('Форма 4.10.2 | Т-ТЭ | потр'!$R$28="",1,0)</f>
        <v>0</v>
      </c>
    </row>
    <row r="133" spans="1:1">
      <c r="A133" s="1178">
        <f>IF('Форма 4.10.2 | Т-ТЭ | потр'!$T$28="",1,0)</f>
        <v>0</v>
      </c>
    </row>
    <row r="134" spans="1:1">
      <c r="A134" s="1178">
        <f>IF('Форма 4.10.2 | Т-ТЭ | потр'!$V$28="",1,0)</f>
        <v>0</v>
      </c>
    </row>
    <row r="135" spans="1:1">
      <c r="A135" s="1178">
        <f>IF('Форма 4.10.2 | Т-ТЭ | потр'!$Y$28="",1,0)</f>
        <v>0</v>
      </c>
    </row>
    <row r="136" spans="1:1">
      <c r="A136" s="1178">
        <f>IF('Форма 4.10.2 | Т-ТЭ | потр'!$AA$28="",1,0)</f>
        <v>0</v>
      </c>
    </row>
    <row r="137" spans="1:1">
      <c r="A137" s="1178">
        <f>IF('Форма 4.10.2 | Т-ТЭ | потр'!$S$28="",1,0)</f>
        <v>0</v>
      </c>
    </row>
    <row r="138" spans="1:1">
      <c r="A138" s="1178">
        <f>IF('Форма 4.10.2 | Т-ТЭ | потр'!$U$28="",1,0)</f>
        <v>0</v>
      </c>
    </row>
    <row r="139" spans="1:1">
      <c r="A139" s="1178">
        <f>IF('Форма 4.10.2 | Т-ТЭ | потр'!$Z$28="",1,0)</f>
        <v>0</v>
      </c>
    </row>
    <row r="140" spans="1:1">
      <c r="A140" s="1178">
        <f>IF('Форма 4.10.2 | Т-ТЭ | потр'!$AB$28="",1,0)</f>
        <v>0</v>
      </c>
    </row>
    <row r="141" spans="1:1">
      <c r="A141" s="1178">
        <f>IF('Форма 4.10.2 | Т-ТЭ | потр'!$O$31="",1,0)</f>
        <v>0</v>
      </c>
    </row>
    <row r="142" spans="1:1">
      <c r="A142" s="1178">
        <f>IF('Форма 4.10.2 | Т-ТЭ | потр'!$M$32="",1,0)</f>
        <v>0</v>
      </c>
    </row>
    <row r="143" spans="1:1">
      <c r="A143" s="1178">
        <f>IF('Форма 4.10.2 | Т-ТЭ | потр'!$O$32="",1,0)</f>
        <v>0</v>
      </c>
    </row>
    <row r="144" spans="1:1">
      <c r="A144" s="1178">
        <f>IF('Форма 4.10.2 | Т-ТЭ | потр'!$R$32="",1,0)</f>
        <v>0</v>
      </c>
    </row>
    <row r="145" spans="1:1">
      <c r="A145" s="1178">
        <f>IF('Форма 4.10.2 | Т-ТЭ | потр'!$T$32="",1,0)</f>
        <v>0</v>
      </c>
    </row>
    <row r="146" spans="1:1">
      <c r="A146" s="1178">
        <f>IF('Форма 4.10.2 | Т-ТЭ | потр'!$V$32="",1,0)</f>
        <v>0</v>
      </c>
    </row>
    <row r="147" spans="1:1">
      <c r="A147" s="1178">
        <f>IF('Форма 4.10.2 | Т-ТЭ | потр'!$Y$32="",1,0)</f>
        <v>0</v>
      </c>
    </row>
    <row r="148" spans="1:1">
      <c r="A148" s="1178">
        <f>IF('Форма 4.10.2 | Т-ТЭ | потр'!$AA$32="",1,0)</f>
        <v>0</v>
      </c>
    </row>
    <row r="149" spans="1:1">
      <c r="A149" s="1178">
        <f>IF('Форма 4.10.2 | Т-ТЭ | потр'!$S$32="",1,0)</f>
        <v>0</v>
      </c>
    </row>
    <row r="150" spans="1:1">
      <c r="A150" s="1178">
        <f>IF('Форма 4.10.2 | Т-ТЭ | потр'!$U$32="",1,0)</f>
        <v>0</v>
      </c>
    </row>
    <row r="151" spans="1:1">
      <c r="A151" s="1178">
        <f>IF('Форма 4.10.2 | Т-ТЭ | потр'!$Z$32="",1,0)</f>
        <v>0</v>
      </c>
    </row>
    <row r="152" spans="1:1">
      <c r="A152" s="1178">
        <f>IF('Форма 4.10.2 | Т-ТЭ | потр'!$AB$32="",1,0)</f>
        <v>0</v>
      </c>
    </row>
    <row r="153" spans="1:1">
      <c r="A153" s="1178">
        <f>IF('Форма 4.10.1'!$H$18="",1,0)</f>
        <v>0</v>
      </c>
    </row>
    <row r="154" spans="1:1">
      <c r="A154" s="1178">
        <f>IF('Форма 4.10.1'!$I$18="",1,0)</f>
        <v>0</v>
      </c>
    </row>
    <row r="155" spans="1:1">
      <c r="A155" s="1178">
        <f>IF('Форма 4.10.1'!$J$18="",1,0)</f>
        <v>0</v>
      </c>
    </row>
    <row r="156" spans="1:1">
      <c r="A156" s="1178">
        <f>IF('Форма 4.10.1'!$K$21="",1,0)</f>
        <v>0</v>
      </c>
    </row>
    <row r="157" spans="1:1">
      <c r="A157" s="1178">
        <f>IF('Форма 4.10.1'!$H$24="",1,0)</f>
        <v>0</v>
      </c>
    </row>
    <row r="158" spans="1:1">
      <c r="A158" s="1178">
        <f>IF('Форма 4.10.1'!$I$24="",1,0)</f>
        <v>0</v>
      </c>
    </row>
    <row r="159" spans="1:1">
      <c r="A159" s="1178">
        <f>IF('Форма 4.10.1'!$J$24="",1,0)</f>
        <v>0</v>
      </c>
    </row>
    <row r="160" spans="1:1">
      <c r="A160" s="1178">
        <f>IF('Форма 4.10.1'!$H$28="",1,0)</f>
        <v>0</v>
      </c>
    </row>
    <row r="161" spans="1:1">
      <c r="A161" s="1178">
        <f>IF('Форма 4.10.1'!$I$28="",1,0)</f>
        <v>0</v>
      </c>
    </row>
    <row r="162" spans="1:1">
      <c r="A162" s="1178">
        <f>IF('Форма 4.10.1'!$J$28="",1,0)</f>
        <v>0</v>
      </c>
    </row>
    <row r="163" spans="1:1">
      <c r="A163" s="1196">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1"/>
  </cols>
  <sheetData>
    <row r="1" spans="1:3">
      <c r="A1" s="1201" t="s">
        <v>489</v>
      </c>
      <c r="B1" s="1201" t="s">
        <v>490</v>
      </c>
      <c r="C1" s="1201" t="s">
        <v>66</v>
      </c>
    </row>
    <row r="2" spans="1:3">
      <c r="A2" s="1201">
        <v>4189678</v>
      </c>
      <c r="B2" s="1201" t="s">
        <v>2661</v>
      </c>
      <c r="C2" s="1201" t="s">
        <v>2662</v>
      </c>
    </row>
    <row r="3" spans="1:3">
      <c r="A3" s="1201">
        <v>4190415</v>
      </c>
      <c r="B3" s="1201" t="s">
        <v>2663</v>
      </c>
      <c r="C3" s="1201" t="s">
        <v>2662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3375</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K32" sqref="K32"/>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9" t="s">
        <v>395</v>
      </c>
      <c r="E4" s="1240"/>
      <c r="F4" s="1240"/>
      <c r="G4" s="1240"/>
      <c r="H4" s="124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2"/>
      <c r="E6" s="1242"/>
      <c r="F6" s="1243" t="s">
        <v>83</v>
      </c>
      <c r="G6" s="124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0" t="s">
        <v>15</v>
      </c>
      <c r="E8" s="1230"/>
      <c r="F8" s="1230" t="s">
        <v>396</v>
      </c>
      <c r="G8" s="1230"/>
      <c r="H8" s="1230"/>
      <c r="I8" s="1244" t="s">
        <v>397</v>
      </c>
      <c r="J8" s="1244"/>
      <c r="K8" s="1244"/>
      <c r="L8" s="1244"/>
      <c r="M8" s="204"/>
      <c r="N8" s="204"/>
      <c r="O8" s="204"/>
      <c r="P8" s="204"/>
      <c r="Q8" s="336"/>
      <c r="R8" s="204"/>
      <c r="S8" s="333"/>
      <c r="T8" s="333"/>
      <c r="U8" s="333"/>
      <c r="V8" s="333"/>
    </row>
    <row r="9" spans="1:256" s="120" customFormat="1" ht="20.25" customHeight="1">
      <c r="A9" s="119"/>
      <c r="B9" s="35"/>
      <c r="C9" s="222"/>
      <c r="D9" s="232" t="s">
        <v>91</v>
      </c>
      <c r="E9" s="232" t="s">
        <v>398</v>
      </c>
      <c r="F9" s="1235" t="s">
        <v>91</v>
      </c>
      <c r="G9" s="1236"/>
      <c r="H9" s="233" t="s">
        <v>398</v>
      </c>
      <c r="I9" s="1237" t="s">
        <v>91</v>
      </c>
      <c r="J9" s="1237"/>
      <c r="K9" s="233" t="s">
        <v>398</v>
      </c>
      <c r="L9" s="233" t="s">
        <v>399</v>
      </c>
      <c r="M9" s="204"/>
      <c r="N9" s="204"/>
      <c r="O9" s="204"/>
      <c r="P9" s="204"/>
      <c r="Q9" s="336"/>
      <c r="R9" s="204"/>
      <c r="S9" s="333"/>
      <c r="T9" s="333"/>
      <c r="U9" s="333"/>
      <c r="V9" s="333"/>
    </row>
    <row r="10" spans="1:256" ht="12" customHeight="1">
      <c r="C10" s="241"/>
      <c r="D10" s="331" t="s">
        <v>92</v>
      </c>
      <c r="E10" s="331" t="s">
        <v>48</v>
      </c>
      <c r="F10" s="1238" t="s">
        <v>49</v>
      </c>
      <c r="G10" s="1238"/>
      <c r="H10" s="331" t="s">
        <v>50</v>
      </c>
      <c r="I10" s="1238" t="s">
        <v>67</v>
      </c>
      <c r="J10" s="1238"/>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9"/>
      <c r="D12" s="1230">
        <v>1</v>
      </c>
      <c r="E12" s="1231" t="s">
        <v>3375</v>
      </c>
      <c r="F12" s="1194"/>
      <c r="G12" s="1180">
        <v>0</v>
      </c>
      <c r="H12" s="334"/>
      <c r="I12" s="242"/>
      <c r="J12" s="371" t="s">
        <v>496</v>
      </c>
      <c r="K12" s="1089"/>
      <c r="L12" s="258"/>
      <c r="M12" s="1100" t="e">
        <f ca="1">mergeValue(H12)</f>
        <v>#NAME?</v>
      </c>
      <c r="N12" s="1099"/>
      <c r="O12" s="1099"/>
      <c r="P12" s="1100" t="str">
        <f>IF(ISERROR(MATCH(Q12,MODesc,0)),"n","y")</f>
        <v>n</v>
      </c>
      <c r="Q12" s="1099" t="s">
        <v>3375</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9"/>
      <c r="D13" s="1230"/>
      <c r="E13" s="1232"/>
      <c r="F13" s="1233"/>
      <c r="G13" s="1230">
        <v>1</v>
      </c>
      <c r="H13" s="1227" t="s">
        <v>1240</v>
      </c>
      <c r="I13" s="242"/>
      <c r="J13" s="371" t="s">
        <v>496</v>
      </c>
      <c r="K13" s="1089"/>
      <c r="L13" s="258"/>
      <c r="M13" s="1100" t="e">
        <f ca="1">mergeValue(H13)</f>
        <v>#NAME?</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9"/>
      <c r="D14" s="1230"/>
      <c r="E14" s="1232"/>
      <c r="F14" s="1234"/>
      <c r="G14" s="1230"/>
      <c r="H14" s="1228"/>
      <c r="I14" s="1198"/>
      <c r="J14" s="1180">
        <v>1</v>
      </c>
      <c r="K14" s="1193" t="s">
        <v>1244</v>
      </c>
      <c r="L14" s="239" t="s">
        <v>1245</v>
      </c>
      <c r="M14" s="1100" t="e">
        <f ca="1">mergeValue(H14)</f>
        <v>#NAME?</v>
      </c>
      <c r="N14" s="1099"/>
      <c r="O14" s="1099"/>
      <c r="P14" s="1099"/>
      <c r="Q14" s="1099"/>
      <c r="R14" s="1100" t="str">
        <f>K14&amp;" ("&amp;L14&amp;")"</f>
        <v>Город Бавлы (92614101)</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328</v>
      </c>
      <c r="B1" s="1201" t="s">
        <v>329</v>
      </c>
    </row>
    <row r="2" spans="1:2">
      <c r="A2" s="1201">
        <v>4213775</v>
      </c>
      <c r="B2" s="1201" t="s">
        <v>581</v>
      </c>
    </row>
    <row r="3" spans="1:2">
      <c r="A3" s="1201">
        <v>4213784</v>
      </c>
      <c r="B3" s="1201" t="s">
        <v>674</v>
      </c>
    </row>
    <row r="4" spans="1:2">
      <c r="A4" s="1201">
        <v>4213781</v>
      </c>
      <c r="B4" s="1201" t="s">
        <v>673</v>
      </c>
    </row>
    <row r="5" spans="1:2">
      <c r="A5" s="1201">
        <v>4213776</v>
      </c>
      <c r="B5" s="1201" t="s">
        <v>582</v>
      </c>
    </row>
    <row r="6" spans="1:2">
      <c r="A6" s="1201">
        <v>4213777</v>
      </c>
      <c r="B6" s="1201" t="s">
        <v>583</v>
      </c>
    </row>
    <row r="7" spans="1:2">
      <c r="A7" s="1201">
        <v>4213778</v>
      </c>
      <c r="B7" s="1201" t="s">
        <v>584</v>
      </c>
    </row>
    <row r="8" spans="1:2">
      <c r="A8" s="1201">
        <v>4213780</v>
      </c>
      <c r="B8" s="1201" t="s">
        <v>585</v>
      </c>
    </row>
    <row r="9" spans="1:2">
      <c r="A9" s="1201">
        <v>4213779</v>
      </c>
      <c r="B9" s="1201" t="s">
        <v>588</v>
      </c>
    </row>
    <row r="10" spans="1:2">
      <c r="A10" s="1201">
        <v>4213783</v>
      </c>
      <c r="B10" s="1201" t="s">
        <v>587</v>
      </c>
    </row>
    <row r="11" spans="1:2">
      <c r="A11" s="1201">
        <v>4213782</v>
      </c>
      <c r="B11" s="1201"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328</v>
      </c>
      <c r="B1" s="1201" t="s">
        <v>330</v>
      </c>
    </row>
    <row r="2" spans="1:2">
      <c r="A2" s="1201">
        <v>4190064</v>
      </c>
      <c r="B2" s="1201" t="s">
        <v>2651</v>
      </c>
    </row>
    <row r="3" spans="1:2">
      <c r="A3" s="1201">
        <v>4190065</v>
      </c>
      <c r="B3" s="1201" t="s">
        <v>2652</v>
      </c>
    </row>
    <row r="4" spans="1:2">
      <c r="A4" s="1201">
        <v>4190066</v>
      </c>
      <c r="B4" s="1201" t="s">
        <v>2653</v>
      </c>
    </row>
    <row r="5" spans="1:2">
      <c r="A5" s="1201">
        <v>4190067</v>
      </c>
      <c r="B5" s="1201" t="s">
        <v>2654</v>
      </c>
    </row>
    <row r="6" spans="1:2">
      <c r="A6" s="1201">
        <v>4190068</v>
      </c>
      <c r="B6" s="1201" t="s">
        <v>2655</v>
      </c>
    </row>
    <row r="7" spans="1:2">
      <c r="A7" s="1201">
        <v>4190069</v>
      </c>
      <c r="B7" s="1201" t="s">
        <v>2656</v>
      </c>
    </row>
    <row r="8" spans="1:2">
      <c r="A8" s="1201">
        <v>4190070</v>
      </c>
      <c r="B8" s="1201" t="s">
        <v>2657</v>
      </c>
    </row>
    <row r="9" spans="1:2">
      <c r="A9" s="1201">
        <v>4190071</v>
      </c>
      <c r="B9" s="1201" t="s">
        <v>2658</v>
      </c>
    </row>
    <row r="10" spans="1:2">
      <c r="A10" s="1201">
        <v>4190072</v>
      </c>
      <c r="B10" s="1201" t="s">
        <v>2659</v>
      </c>
    </row>
    <row r="11" spans="1:2">
      <c r="A11" s="1201">
        <v>4190073</v>
      </c>
      <c r="B11" s="1201" t="s">
        <v>2660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48" sqref="J48"/>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9" t="s">
        <v>626</v>
      </c>
      <c r="E5" s="1240"/>
      <c r="F5" s="1240"/>
      <c r="G5" s="1240"/>
      <c r="H5" s="1240"/>
      <c r="I5" s="1240"/>
      <c r="J5" s="1241"/>
      <c r="K5" s="408"/>
      <c r="L5" s="169"/>
      <c r="M5" s="169"/>
      <c r="N5" s="169"/>
      <c r="O5" s="169"/>
      <c r="P5" s="169"/>
      <c r="Q5" s="169"/>
      <c r="R5" s="169"/>
      <c r="S5" s="537"/>
      <c r="T5" s="537"/>
      <c r="U5" s="537"/>
      <c r="V5" s="537"/>
      <c r="W5" s="169"/>
    </row>
    <row r="6" spans="1:24" s="438" customFormat="1" ht="3" customHeight="1">
      <c r="A6" s="292"/>
      <c r="B6" s="292"/>
      <c r="D6" s="1271"/>
      <c r="E6" s="1272"/>
      <c r="F6" s="1272"/>
      <c r="G6" s="1272"/>
      <c r="H6" s="1272"/>
      <c r="I6" s="1272"/>
      <c r="J6" s="1273"/>
      <c r="S6" s="614"/>
      <c r="T6" s="614"/>
      <c r="U6" s="614"/>
      <c r="V6" s="614"/>
    </row>
    <row r="7" spans="1:24" s="438" customFormat="1" ht="5.25" hidden="1" customHeight="1">
      <c r="A7" s="292"/>
      <c r="B7" s="292"/>
      <c r="E7" s="1274"/>
      <c r="F7" s="1274"/>
      <c r="G7" s="1263"/>
      <c r="H7" s="1263"/>
      <c r="I7" s="1263"/>
      <c r="J7" s="1263"/>
      <c r="S7" s="614"/>
      <c r="T7" s="614"/>
      <c r="U7" s="614"/>
      <c r="V7" s="614"/>
    </row>
    <row r="8" spans="1:24" s="438" customFormat="1" ht="5.25" hidden="1" customHeight="1">
      <c r="A8" s="292"/>
      <c r="B8" s="292"/>
      <c r="E8" s="1274"/>
      <c r="F8" s="1274"/>
      <c r="G8" s="1263"/>
      <c r="H8" s="1263"/>
      <c r="I8" s="1263"/>
      <c r="J8" s="1263"/>
      <c r="S8" s="614"/>
      <c r="T8" s="614"/>
      <c r="U8" s="614"/>
      <c r="V8" s="614"/>
    </row>
    <row r="9" spans="1:24" s="438" customFormat="1" ht="5.25" hidden="1" customHeight="1">
      <c r="A9" s="292"/>
      <c r="B9" s="292"/>
      <c r="E9" s="1274"/>
      <c r="F9" s="1274"/>
      <c r="G9" s="1263"/>
      <c r="H9" s="1263"/>
      <c r="I9" s="1263"/>
      <c r="J9" s="1263"/>
      <c r="S9" s="614"/>
      <c r="T9" s="614"/>
      <c r="U9" s="614"/>
      <c r="V9" s="614"/>
    </row>
    <row r="10" spans="1:24" s="614" customFormat="1" ht="5.25" hidden="1">
      <c r="A10" s="292"/>
      <c r="B10" s="292"/>
      <c r="E10" s="1275"/>
      <c r="F10" s="1275"/>
      <c r="G10" s="788"/>
      <c r="H10" s="434"/>
      <c r="I10" s="746"/>
      <c r="J10" s="746"/>
    </row>
    <row r="11" spans="1:24" s="152" customFormat="1" ht="18.75" hidden="1" customHeight="1">
      <c r="A11" s="292"/>
      <c r="B11" s="292"/>
      <c r="D11" s="145"/>
      <c r="E11" s="1276" t="s">
        <v>633</v>
      </c>
      <c r="F11" s="1276"/>
      <c r="G11" s="1199"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6" t="s">
        <v>634</v>
      </c>
      <c r="F12" s="1276"/>
      <c r="G12" s="1199"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70"/>
      <c r="F13" s="1270"/>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4" t="s">
        <v>91</v>
      </c>
      <c r="E17" s="1264" t="s">
        <v>296</v>
      </c>
      <c r="F17" s="1264" t="s">
        <v>79</v>
      </c>
      <c r="G17" s="1264" t="s">
        <v>436</v>
      </c>
      <c r="H17" s="1264" t="s">
        <v>91</v>
      </c>
      <c r="I17" s="1264"/>
      <c r="J17" s="1264" t="s">
        <v>19</v>
      </c>
      <c r="K17" s="1266" t="s">
        <v>461</v>
      </c>
      <c r="L17" s="1266"/>
      <c r="M17" s="1266"/>
      <c r="N17" s="1266"/>
      <c r="O17" s="1266" t="s">
        <v>624</v>
      </c>
      <c r="P17" s="1266"/>
      <c r="Q17" s="1266"/>
      <c r="R17" s="1266"/>
      <c r="S17" s="1266" t="s">
        <v>625</v>
      </c>
      <c r="T17" s="1266"/>
      <c r="U17" s="1266"/>
      <c r="V17" s="1266"/>
      <c r="W17" s="1264" t="s">
        <v>243</v>
      </c>
    </row>
    <row r="18" spans="1:24" ht="30.75" customHeight="1">
      <c r="D18" s="1264"/>
      <c r="E18" s="1264"/>
      <c r="F18" s="1264"/>
      <c r="G18" s="1264"/>
      <c r="H18" s="1264"/>
      <c r="I18" s="1264"/>
      <c r="J18" s="1264"/>
      <c r="K18" s="109" t="s">
        <v>299</v>
      </c>
      <c r="L18" s="1264" t="s">
        <v>91</v>
      </c>
      <c r="M18" s="1264"/>
      <c r="N18" s="109" t="s">
        <v>229</v>
      </c>
      <c r="O18" s="109" t="s">
        <v>299</v>
      </c>
      <c r="P18" s="1264" t="s">
        <v>91</v>
      </c>
      <c r="Q18" s="1264"/>
      <c r="R18" s="109" t="s">
        <v>229</v>
      </c>
      <c r="S18" s="510" t="s">
        <v>299</v>
      </c>
      <c r="T18" s="1264" t="s">
        <v>91</v>
      </c>
      <c r="U18" s="1264"/>
      <c r="V18" s="510" t="s">
        <v>398</v>
      </c>
      <c r="W18" s="1264"/>
    </row>
    <row r="19" spans="1:24" s="382" customFormat="1" ht="12" customHeight="1">
      <c r="A19" s="381"/>
      <c r="B19" s="381"/>
      <c r="D19" s="39" t="s">
        <v>92</v>
      </c>
      <c r="E19" s="39" t="s">
        <v>48</v>
      </c>
      <c r="F19" s="39" t="s">
        <v>49</v>
      </c>
      <c r="G19" s="39" t="s">
        <v>50</v>
      </c>
      <c r="H19" s="1265" t="s">
        <v>67</v>
      </c>
      <c r="I19" s="1265"/>
      <c r="J19" s="39" t="s">
        <v>68</v>
      </c>
      <c r="K19" s="39" t="s">
        <v>182</v>
      </c>
      <c r="L19" s="1265" t="s">
        <v>183</v>
      </c>
      <c r="M19" s="1265"/>
      <c r="N19" s="39" t="s">
        <v>207</v>
      </c>
      <c r="O19" s="39" t="s">
        <v>208</v>
      </c>
      <c r="P19" s="1265" t="s">
        <v>209</v>
      </c>
      <c r="Q19" s="1265"/>
      <c r="R19" s="39" t="s">
        <v>210</v>
      </c>
      <c r="S19" s="495" t="s">
        <v>209</v>
      </c>
      <c r="T19" s="1265" t="s">
        <v>210</v>
      </c>
      <c r="U19" s="1265"/>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1">
        <v>1</v>
      </c>
      <c r="E21" s="1252" t="s">
        <v>674</v>
      </c>
      <c r="F21" s="1256" t="s">
        <v>2651</v>
      </c>
      <c r="G21" s="1259" t="s">
        <v>84</v>
      </c>
      <c r="H21" s="1251"/>
      <c r="I21" s="1251">
        <v>1</v>
      </c>
      <c r="J21" s="1267" t="s">
        <v>3376</v>
      </c>
      <c r="K21" s="1247" t="s">
        <v>84</v>
      </c>
      <c r="L21" s="1245"/>
      <c r="M21" s="1245" t="s">
        <v>92</v>
      </c>
      <c r="N21" s="1250"/>
      <c r="O21" s="1247" t="s">
        <v>84</v>
      </c>
      <c r="P21" s="1245"/>
      <c r="Q21" s="1245" t="s">
        <v>92</v>
      </c>
      <c r="R21" s="1246"/>
      <c r="S21" s="1247" t="s">
        <v>84</v>
      </c>
      <c r="T21" s="1034"/>
      <c r="U21" s="1034" t="s">
        <v>92</v>
      </c>
      <c r="V21" s="1200"/>
      <c r="W21" s="288"/>
    </row>
    <row r="22" spans="1:24" s="1179" customFormat="1" ht="17.100000000000001" customHeight="1">
      <c r="A22" s="711"/>
      <c r="C22" s="710"/>
      <c r="D22" s="1251"/>
      <c r="E22" s="1253"/>
      <c r="F22" s="1257"/>
      <c r="G22" s="1259"/>
      <c r="H22" s="1251"/>
      <c r="I22" s="1251"/>
      <c r="J22" s="1268"/>
      <c r="K22" s="1247"/>
      <c r="L22" s="1245"/>
      <c r="M22" s="1245"/>
      <c r="N22" s="1250"/>
      <c r="O22" s="1247"/>
      <c r="P22" s="1245"/>
      <c r="Q22" s="1245"/>
      <c r="R22" s="1246"/>
      <c r="S22" s="1247"/>
      <c r="T22" s="1036"/>
      <c r="U22" s="707"/>
      <c r="V22" s="708"/>
      <c r="W22" s="709"/>
    </row>
    <row r="23" spans="1:24" s="1179" customFormat="1" ht="17.100000000000001" customHeight="1">
      <c r="A23" s="711"/>
      <c r="C23" s="710"/>
      <c r="D23" s="1249"/>
      <c r="E23" s="1254"/>
      <c r="F23" s="1257"/>
      <c r="G23" s="1248"/>
      <c r="H23" s="1249"/>
      <c r="I23" s="1249"/>
      <c r="J23" s="1268"/>
      <c r="K23" s="1248"/>
      <c r="L23" s="1249"/>
      <c r="M23" s="1249"/>
      <c r="N23" s="1246"/>
      <c r="O23" s="1248"/>
      <c r="P23" s="1190"/>
      <c r="Q23" s="707"/>
      <c r="R23" s="708"/>
      <c r="S23" s="704"/>
      <c r="T23" s="704"/>
      <c r="U23" s="704"/>
      <c r="V23" s="704"/>
      <c r="W23" s="709"/>
    </row>
    <row r="24" spans="1:24" s="1179" customFormat="1" ht="15" customHeight="1">
      <c r="A24" s="711"/>
      <c r="C24" s="710"/>
      <c r="D24" s="1249"/>
      <c r="E24" s="1254"/>
      <c r="F24" s="1257"/>
      <c r="G24" s="1248"/>
      <c r="H24" s="1249"/>
      <c r="I24" s="1249"/>
      <c r="J24" s="1269"/>
      <c r="K24" s="1248"/>
      <c r="L24" s="707"/>
      <c r="M24" s="708"/>
      <c r="N24" s="708"/>
      <c r="O24" s="708"/>
      <c r="P24" s="708"/>
      <c r="Q24" s="708"/>
      <c r="R24" s="708"/>
      <c r="S24" s="704"/>
      <c r="T24" s="704"/>
      <c r="U24" s="704"/>
      <c r="V24" s="704"/>
      <c r="W24" s="709"/>
    </row>
    <row r="25" spans="1:24" s="1179" customFormat="1" ht="15" customHeight="1">
      <c r="A25" s="711"/>
      <c r="C25" s="710"/>
      <c r="D25" s="1249"/>
      <c r="E25" s="1255"/>
      <c r="F25" s="1258"/>
      <c r="G25" s="1248"/>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0" t="s">
        <v>643</v>
      </c>
      <c r="F32" s="1260"/>
      <c r="G32" s="1260"/>
      <c r="H32" s="1260"/>
      <c r="I32" s="1260"/>
      <c r="J32" s="1260"/>
      <c r="K32" s="1260"/>
      <c r="L32" s="1260"/>
      <c r="M32" s="1260"/>
      <c r="N32" s="1260"/>
      <c r="O32" s="1260"/>
      <c r="P32" s="1260"/>
      <c r="Q32" s="1260"/>
      <c r="R32" s="1260"/>
      <c r="S32" s="1260"/>
      <c r="T32" s="1260"/>
      <c r="U32" s="1260"/>
      <c r="V32" s="1260"/>
      <c r="W32" s="1260"/>
    </row>
    <row r="33" spans="5:23" ht="36.950000000000003" customHeight="1">
      <c r="E33" s="1261" t="s">
        <v>645</v>
      </c>
      <c r="F33" s="1262"/>
      <c r="G33" s="1262"/>
      <c r="H33" s="1262"/>
      <c r="I33" s="1262"/>
      <c r="J33" s="1262"/>
      <c r="K33" s="1262"/>
      <c r="L33" s="1262"/>
      <c r="M33" s="1262"/>
      <c r="N33" s="1262"/>
      <c r="O33" s="1262"/>
      <c r="P33" s="1262"/>
      <c r="Q33" s="1262"/>
      <c r="R33" s="1262"/>
      <c r="S33" s="1262"/>
      <c r="T33" s="1262"/>
      <c r="U33" s="1262"/>
      <c r="V33" s="1262"/>
      <c r="W33" s="1262"/>
    </row>
    <row r="34" spans="5:23" ht="17.100000000000001" customHeight="1">
      <c r="E34" s="1261" t="s">
        <v>646</v>
      </c>
      <c r="F34" s="1262"/>
      <c r="G34" s="1262"/>
      <c r="H34" s="1262"/>
      <c r="I34" s="1262"/>
      <c r="J34" s="1262"/>
      <c r="K34" s="1262"/>
      <c r="L34" s="1262"/>
      <c r="M34" s="1262"/>
      <c r="N34" s="1262"/>
      <c r="O34" s="1262"/>
      <c r="P34" s="1262"/>
      <c r="Q34" s="1262"/>
      <c r="R34" s="1262"/>
      <c r="S34" s="1262"/>
      <c r="T34" s="1262"/>
      <c r="U34" s="1262"/>
      <c r="V34" s="1262"/>
      <c r="W34" s="1262"/>
    </row>
    <row r="35" spans="5:23" ht="27" customHeight="1">
      <c r="E35" s="1261" t="s">
        <v>647</v>
      </c>
      <c r="F35" s="1262"/>
      <c r="G35" s="1262"/>
      <c r="H35" s="1262"/>
      <c r="I35" s="1262"/>
      <c r="J35" s="1262"/>
      <c r="K35" s="1262"/>
      <c r="L35" s="1262"/>
      <c r="M35" s="1262"/>
      <c r="N35" s="1262"/>
      <c r="O35" s="1262"/>
      <c r="P35" s="1262"/>
      <c r="Q35" s="1262"/>
      <c r="R35" s="1262"/>
      <c r="S35" s="1262"/>
      <c r="T35" s="1262"/>
      <c r="U35" s="1262"/>
      <c r="V35" s="1262"/>
      <c r="W35" s="1262"/>
    </row>
    <row r="36" spans="5:23" ht="17.100000000000001" customHeight="1">
      <c r="E36" s="1261" t="s">
        <v>648</v>
      </c>
      <c r="F36" s="1262"/>
      <c r="G36" s="1262"/>
      <c r="H36" s="1262"/>
      <c r="I36" s="1262"/>
      <c r="J36" s="1262"/>
      <c r="K36" s="1262"/>
      <c r="L36" s="1262"/>
      <c r="M36" s="1262"/>
      <c r="N36" s="1262"/>
      <c r="O36" s="1262"/>
      <c r="P36" s="1262"/>
      <c r="Q36" s="1262"/>
      <c r="R36" s="1262"/>
      <c r="S36" s="1262"/>
      <c r="T36" s="1262"/>
      <c r="U36" s="1262"/>
      <c r="V36" s="1262"/>
      <c r="W36" s="1262"/>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0" t="s">
        <v>644</v>
      </c>
      <c r="F38" s="1260"/>
      <c r="G38" s="1260"/>
      <c r="H38" s="1260"/>
      <c r="I38" s="1260"/>
      <c r="J38" s="1260"/>
      <c r="K38" s="1260"/>
      <c r="L38" s="1260"/>
      <c r="M38" s="1260"/>
      <c r="N38" s="1260"/>
      <c r="O38" s="1260"/>
      <c r="P38" s="1260"/>
      <c r="Q38" s="1260"/>
      <c r="R38" s="1260"/>
      <c r="S38" s="1260"/>
      <c r="T38" s="1260"/>
      <c r="U38" s="1260"/>
      <c r="V38" s="1260"/>
      <c r="W38" s="1260"/>
    </row>
    <row r="39" spans="5:23" ht="17.100000000000001" customHeight="1">
      <c r="E39" s="1261" t="s">
        <v>649</v>
      </c>
      <c r="F39" s="1262"/>
      <c r="G39" s="1262"/>
      <c r="H39" s="1262"/>
      <c r="I39" s="1262"/>
      <c r="J39" s="1262"/>
      <c r="K39" s="1262"/>
      <c r="L39" s="1262"/>
      <c r="M39" s="1262"/>
      <c r="N39" s="1262"/>
      <c r="O39" s="1262"/>
      <c r="P39" s="1262"/>
      <c r="Q39" s="1262"/>
      <c r="R39" s="1262"/>
      <c r="S39" s="1262"/>
      <c r="T39" s="1262"/>
      <c r="U39" s="1262"/>
      <c r="V39" s="1262"/>
      <c r="W39" s="1262"/>
    </row>
    <row r="40" spans="5:23" ht="17.100000000000001" customHeight="1">
      <c r="E40" s="1261" t="s">
        <v>650</v>
      </c>
      <c r="F40" s="1262"/>
      <c r="G40" s="1262"/>
      <c r="H40" s="1262"/>
      <c r="I40" s="1262"/>
      <c r="J40" s="1262"/>
      <c r="K40" s="1262"/>
      <c r="L40" s="1262"/>
      <c r="M40" s="1262"/>
      <c r="N40" s="1262"/>
      <c r="O40" s="1262"/>
      <c r="P40" s="1262"/>
      <c r="Q40" s="1262"/>
      <c r="R40" s="1262"/>
      <c r="S40" s="1262"/>
      <c r="T40" s="1262"/>
      <c r="U40" s="1262"/>
      <c r="V40" s="1262"/>
      <c r="W40" s="1262"/>
    </row>
  </sheetData>
  <sheetProtection password="FA9C"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2650</v>
      </c>
      <c r="B1" s="5" t="s">
        <v>2666</v>
      </c>
      <c r="C1" s="5" t="s">
        <v>2667</v>
      </c>
      <c r="D1" s="5" t="s">
        <v>2668</v>
      </c>
      <c r="E1" s="5" t="s">
        <v>2669</v>
      </c>
      <c r="F1" s="5" t="s">
        <v>2670</v>
      </c>
      <c r="G1" s="5" t="s">
        <v>2671</v>
      </c>
      <c r="H1" s="5" t="s">
        <v>2672</v>
      </c>
      <c r="I1" s="5" t="s">
        <v>2673</v>
      </c>
    </row>
    <row r="2" spans="1:10">
      <c r="A2" s="5">
        <v>1</v>
      </c>
      <c r="B2" s="5" t="s">
        <v>2674</v>
      </c>
      <c r="C2" s="5" t="s">
        <v>89</v>
      </c>
      <c r="D2" s="5" t="s">
        <v>2675</v>
      </c>
      <c r="E2" s="5" t="s">
        <v>2676</v>
      </c>
      <c r="F2" s="5" t="s">
        <v>2677</v>
      </c>
      <c r="G2" s="5" t="s">
        <v>2678</v>
      </c>
      <c r="J2" s="5" t="s">
        <v>3366</v>
      </c>
    </row>
    <row r="3" spans="1:10">
      <c r="A3" s="5">
        <v>2</v>
      </c>
      <c r="B3" s="5" t="s">
        <v>2674</v>
      </c>
      <c r="C3" s="5" t="s">
        <v>89</v>
      </c>
      <c r="D3" s="5" t="s">
        <v>2679</v>
      </c>
      <c r="E3" s="5" t="s">
        <v>2680</v>
      </c>
      <c r="F3" s="5" t="s">
        <v>2681</v>
      </c>
      <c r="G3" s="5" t="s">
        <v>2682</v>
      </c>
      <c r="J3" s="5" t="s">
        <v>3366</v>
      </c>
    </row>
    <row r="4" spans="1:10">
      <c r="A4" s="5">
        <v>3</v>
      </c>
      <c r="B4" s="5" t="s">
        <v>2674</v>
      </c>
      <c r="C4" s="5" t="s">
        <v>89</v>
      </c>
      <c r="D4" s="5" t="s">
        <v>2683</v>
      </c>
      <c r="E4" s="5" t="s">
        <v>2684</v>
      </c>
      <c r="F4" s="5" t="s">
        <v>2685</v>
      </c>
      <c r="G4" s="5" t="s">
        <v>2686</v>
      </c>
      <c r="J4" s="5" t="s">
        <v>3366</v>
      </c>
    </row>
    <row r="5" spans="1:10">
      <c r="A5" s="5">
        <v>4</v>
      </c>
      <c r="B5" s="5" t="s">
        <v>2674</v>
      </c>
      <c r="C5" s="5" t="s">
        <v>89</v>
      </c>
      <c r="D5" s="5" t="s">
        <v>2687</v>
      </c>
      <c r="E5" s="5" t="s">
        <v>2688</v>
      </c>
      <c r="F5" s="5" t="s">
        <v>2689</v>
      </c>
      <c r="G5" s="5" t="s">
        <v>2682</v>
      </c>
      <c r="J5" s="5" t="s">
        <v>3366</v>
      </c>
    </row>
    <row r="6" spans="1:10">
      <c r="A6" s="5">
        <v>5</v>
      </c>
      <c r="B6" s="5" t="s">
        <v>2674</v>
      </c>
      <c r="C6" s="5" t="s">
        <v>89</v>
      </c>
      <c r="D6" s="5" t="s">
        <v>2690</v>
      </c>
      <c r="E6" s="5" t="s">
        <v>2691</v>
      </c>
      <c r="F6" s="5" t="s">
        <v>2692</v>
      </c>
      <c r="G6" s="5" t="s">
        <v>2693</v>
      </c>
      <c r="J6" s="5" t="s">
        <v>3366</v>
      </c>
    </row>
    <row r="7" spans="1:10">
      <c r="A7" s="5">
        <v>6</v>
      </c>
      <c r="B7" s="5" t="s">
        <v>2674</v>
      </c>
      <c r="C7" s="5" t="s">
        <v>89</v>
      </c>
      <c r="D7" s="5" t="s">
        <v>2694</v>
      </c>
      <c r="E7" s="5" t="s">
        <v>2695</v>
      </c>
      <c r="F7" s="5" t="s">
        <v>2696</v>
      </c>
      <c r="G7" s="5" t="s">
        <v>2697</v>
      </c>
      <c r="J7" s="5" t="s">
        <v>3366</v>
      </c>
    </row>
    <row r="8" spans="1:10">
      <c r="A8" s="5">
        <v>7</v>
      </c>
      <c r="B8" s="5" t="s">
        <v>2674</v>
      </c>
      <c r="C8" s="5" t="s">
        <v>89</v>
      </c>
      <c r="D8" s="5" t="s">
        <v>2698</v>
      </c>
      <c r="E8" s="5" t="s">
        <v>2699</v>
      </c>
      <c r="F8" s="5" t="s">
        <v>2700</v>
      </c>
      <c r="G8" s="5" t="s">
        <v>2701</v>
      </c>
      <c r="J8" s="5" t="s">
        <v>3366</v>
      </c>
    </row>
    <row r="9" spans="1:10">
      <c r="A9" s="5">
        <v>8</v>
      </c>
      <c r="B9" s="5" t="s">
        <v>2674</v>
      </c>
      <c r="C9" s="5" t="s">
        <v>89</v>
      </c>
      <c r="D9" s="5" t="s">
        <v>2702</v>
      </c>
      <c r="E9" s="5" t="s">
        <v>2703</v>
      </c>
      <c r="F9" s="5" t="s">
        <v>2704</v>
      </c>
      <c r="G9" s="5" t="s">
        <v>2705</v>
      </c>
      <c r="J9" s="5" t="s">
        <v>3366</v>
      </c>
    </row>
    <row r="10" spans="1:10">
      <c r="A10" s="5">
        <v>9</v>
      </c>
      <c r="B10" s="5" t="s">
        <v>2674</v>
      </c>
      <c r="C10" s="5" t="s">
        <v>89</v>
      </c>
      <c r="D10" s="5" t="s">
        <v>2706</v>
      </c>
      <c r="E10" s="5" t="s">
        <v>2707</v>
      </c>
      <c r="F10" s="5" t="s">
        <v>2708</v>
      </c>
      <c r="G10" s="5" t="s">
        <v>2709</v>
      </c>
      <c r="J10" s="5" t="s">
        <v>3366</v>
      </c>
    </row>
    <row r="11" spans="1:10">
      <c r="A11" s="5">
        <v>10</v>
      </c>
      <c r="B11" s="5" t="s">
        <v>2674</v>
      </c>
      <c r="C11" s="5" t="s">
        <v>89</v>
      </c>
      <c r="D11" s="5" t="s">
        <v>2710</v>
      </c>
      <c r="E11" s="5" t="s">
        <v>2711</v>
      </c>
      <c r="F11" s="5" t="s">
        <v>2712</v>
      </c>
      <c r="G11" s="5" t="s">
        <v>2713</v>
      </c>
      <c r="J11" s="5" t="s">
        <v>3366</v>
      </c>
    </row>
    <row r="12" spans="1:10">
      <c r="A12" s="5">
        <v>11</v>
      </c>
      <c r="B12" s="5" t="s">
        <v>2674</v>
      </c>
      <c r="C12" s="5" t="s">
        <v>89</v>
      </c>
      <c r="D12" s="5" t="s">
        <v>2714</v>
      </c>
      <c r="E12" s="5" t="s">
        <v>2715</v>
      </c>
      <c r="F12" s="5" t="s">
        <v>2716</v>
      </c>
      <c r="G12" s="5" t="s">
        <v>2717</v>
      </c>
      <c r="J12" s="5" t="s">
        <v>3366</v>
      </c>
    </row>
    <row r="13" spans="1:10">
      <c r="A13" s="5">
        <v>12</v>
      </c>
      <c r="B13" s="5" t="s">
        <v>2674</v>
      </c>
      <c r="C13" s="5" t="s">
        <v>89</v>
      </c>
      <c r="D13" s="5" t="s">
        <v>2718</v>
      </c>
      <c r="E13" s="5" t="s">
        <v>2715</v>
      </c>
      <c r="F13" s="5" t="s">
        <v>2716</v>
      </c>
      <c r="G13" s="5" t="s">
        <v>2719</v>
      </c>
      <c r="H13" s="5" t="s">
        <v>2720</v>
      </c>
      <c r="J13" s="5" t="s">
        <v>3366</v>
      </c>
    </row>
    <row r="14" spans="1:10">
      <c r="A14" s="5">
        <v>13</v>
      </c>
      <c r="B14" s="5" t="s">
        <v>2674</v>
      </c>
      <c r="C14" s="5" t="s">
        <v>89</v>
      </c>
      <c r="D14" s="5" t="s">
        <v>2721</v>
      </c>
      <c r="E14" s="5" t="s">
        <v>2715</v>
      </c>
      <c r="F14" s="5" t="s">
        <v>2716</v>
      </c>
      <c r="G14" s="5" t="s">
        <v>2722</v>
      </c>
      <c r="J14" s="5" t="s">
        <v>3366</v>
      </c>
    </row>
    <row r="15" spans="1:10">
      <c r="A15" s="5">
        <v>14</v>
      </c>
      <c r="B15" s="5" t="s">
        <v>2674</v>
      </c>
      <c r="C15" s="5" t="s">
        <v>89</v>
      </c>
      <c r="D15" s="5" t="s">
        <v>2723</v>
      </c>
      <c r="E15" s="5" t="s">
        <v>2724</v>
      </c>
      <c r="F15" s="5" t="s">
        <v>2725</v>
      </c>
      <c r="G15" s="5" t="s">
        <v>2726</v>
      </c>
      <c r="J15" s="5" t="s">
        <v>3366</v>
      </c>
    </row>
    <row r="16" spans="1:10">
      <c r="A16" s="5">
        <v>15</v>
      </c>
      <c r="B16" s="5" t="s">
        <v>2674</v>
      </c>
      <c r="C16" s="5" t="s">
        <v>89</v>
      </c>
      <c r="D16" s="5" t="s">
        <v>2727</v>
      </c>
      <c r="E16" s="5" t="s">
        <v>2728</v>
      </c>
      <c r="F16" s="5" t="s">
        <v>2729</v>
      </c>
      <c r="G16" s="5" t="s">
        <v>2730</v>
      </c>
      <c r="J16" s="5" t="s">
        <v>3366</v>
      </c>
    </row>
    <row r="17" spans="1:10">
      <c r="A17" s="5">
        <v>16</v>
      </c>
      <c r="B17" s="5" t="s">
        <v>2674</v>
      </c>
      <c r="C17" s="5" t="s">
        <v>89</v>
      </c>
      <c r="D17" s="5" t="s">
        <v>2731</v>
      </c>
      <c r="E17" s="5" t="s">
        <v>2732</v>
      </c>
      <c r="F17" s="5" t="s">
        <v>2733</v>
      </c>
      <c r="G17" s="5" t="s">
        <v>2734</v>
      </c>
      <c r="J17" s="5" t="s">
        <v>3366</v>
      </c>
    </row>
    <row r="18" spans="1:10">
      <c r="A18" s="5">
        <v>17</v>
      </c>
      <c r="B18" s="5" t="s">
        <v>2674</v>
      </c>
      <c r="C18" s="5" t="s">
        <v>89</v>
      </c>
      <c r="D18" s="5" t="s">
        <v>2735</v>
      </c>
      <c r="E18" s="5" t="s">
        <v>2736</v>
      </c>
      <c r="F18" s="5" t="s">
        <v>2737</v>
      </c>
      <c r="G18" s="5" t="s">
        <v>2734</v>
      </c>
      <c r="J18" s="5" t="s">
        <v>3366</v>
      </c>
    </row>
    <row r="19" spans="1:10">
      <c r="A19" s="5">
        <v>18</v>
      </c>
      <c r="B19" s="5" t="s">
        <v>2674</v>
      </c>
      <c r="C19" s="5" t="s">
        <v>89</v>
      </c>
      <c r="D19" s="5" t="s">
        <v>2738</v>
      </c>
      <c r="E19" s="5" t="s">
        <v>2739</v>
      </c>
      <c r="F19" s="5" t="s">
        <v>2740</v>
      </c>
      <c r="G19" s="5" t="s">
        <v>2741</v>
      </c>
      <c r="J19" s="5" t="s">
        <v>3366</v>
      </c>
    </row>
    <row r="20" spans="1:10">
      <c r="A20" s="5">
        <v>19</v>
      </c>
      <c r="B20" s="5" t="s">
        <v>2674</v>
      </c>
      <c r="C20" s="5" t="s">
        <v>89</v>
      </c>
      <c r="D20" s="5" t="s">
        <v>2742</v>
      </c>
      <c r="E20" s="5" t="s">
        <v>2743</v>
      </c>
      <c r="F20" s="5" t="s">
        <v>2744</v>
      </c>
      <c r="G20" s="5" t="s">
        <v>2745</v>
      </c>
      <c r="J20" s="5" t="s">
        <v>3366</v>
      </c>
    </row>
    <row r="21" spans="1:10">
      <c r="A21" s="5">
        <v>20</v>
      </c>
      <c r="B21" s="5" t="s">
        <v>2674</v>
      </c>
      <c r="C21" s="5" t="s">
        <v>89</v>
      </c>
      <c r="D21" s="5" t="s">
        <v>2746</v>
      </c>
      <c r="E21" s="5" t="s">
        <v>2747</v>
      </c>
      <c r="F21" s="5" t="s">
        <v>2748</v>
      </c>
      <c r="G21" s="5" t="s">
        <v>2749</v>
      </c>
      <c r="J21" s="5" t="s">
        <v>3366</v>
      </c>
    </row>
    <row r="22" spans="1:10">
      <c r="A22" s="5">
        <v>21</v>
      </c>
      <c r="B22" s="5" t="s">
        <v>2674</v>
      </c>
      <c r="C22" s="5" t="s">
        <v>89</v>
      </c>
      <c r="D22" s="5" t="s">
        <v>2750</v>
      </c>
      <c r="E22" s="5" t="s">
        <v>2751</v>
      </c>
      <c r="F22" s="5" t="s">
        <v>2752</v>
      </c>
      <c r="G22" s="5" t="s">
        <v>2753</v>
      </c>
      <c r="J22" s="5" t="s">
        <v>3366</v>
      </c>
    </row>
    <row r="23" spans="1:10">
      <c r="A23" s="5">
        <v>22</v>
      </c>
      <c r="B23" s="5" t="s">
        <v>2674</v>
      </c>
      <c r="C23" s="5" t="s">
        <v>89</v>
      </c>
      <c r="D23" s="5" t="s">
        <v>2754</v>
      </c>
      <c r="E23" s="5" t="s">
        <v>2755</v>
      </c>
      <c r="F23" s="5" t="s">
        <v>2756</v>
      </c>
      <c r="G23" s="5" t="s">
        <v>2757</v>
      </c>
      <c r="J23" s="5" t="s">
        <v>3366</v>
      </c>
    </row>
    <row r="24" spans="1:10">
      <c r="A24" s="5">
        <v>23</v>
      </c>
      <c r="B24" s="5" t="s">
        <v>2674</v>
      </c>
      <c r="C24" s="5" t="s">
        <v>89</v>
      </c>
      <c r="D24" s="5" t="s">
        <v>2758</v>
      </c>
      <c r="E24" s="5" t="s">
        <v>2759</v>
      </c>
      <c r="F24" s="5" t="s">
        <v>2760</v>
      </c>
      <c r="G24" s="5" t="s">
        <v>2761</v>
      </c>
      <c r="J24" s="5" t="s">
        <v>3366</v>
      </c>
    </row>
    <row r="25" spans="1:10">
      <c r="A25" s="5">
        <v>24</v>
      </c>
      <c r="B25" s="5" t="s">
        <v>2674</v>
      </c>
      <c r="C25" s="5" t="s">
        <v>89</v>
      </c>
      <c r="D25" s="5" t="s">
        <v>2762</v>
      </c>
      <c r="E25" s="5" t="s">
        <v>2763</v>
      </c>
      <c r="F25" s="5" t="s">
        <v>2764</v>
      </c>
      <c r="G25" s="5" t="s">
        <v>2765</v>
      </c>
      <c r="J25" s="5" t="s">
        <v>3366</v>
      </c>
    </row>
    <row r="26" spans="1:10">
      <c r="A26" s="5">
        <v>25</v>
      </c>
      <c r="B26" s="5" t="s">
        <v>2674</v>
      </c>
      <c r="C26" s="5" t="s">
        <v>89</v>
      </c>
      <c r="D26" s="5" t="s">
        <v>2766</v>
      </c>
      <c r="E26" s="5" t="s">
        <v>2767</v>
      </c>
      <c r="F26" s="5" t="s">
        <v>2768</v>
      </c>
      <c r="G26" s="5" t="s">
        <v>2757</v>
      </c>
      <c r="J26" s="5" t="s">
        <v>3366</v>
      </c>
    </row>
    <row r="27" spans="1:10">
      <c r="A27" s="5">
        <v>26</v>
      </c>
      <c r="B27" s="5" t="s">
        <v>2674</v>
      </c>
      <c r="C27" s="5" t="s">
        <v>89</v>
      </c>
      <c r="D27" s="5" t="s">
        <v>2769</v>
      </c>
      <c r="E27" s="5" t="s">
        <v>2770</v>
      </c>
      <c r="F27" s="5" t="s">
        <v>2771</v>
      </c>
      <c r="G27" s="5" t="s">
        <v>2772</v>
      </c>
      <c r="J27" s="5" t="s">
        <v>3366</v>
      </c>
    </row>
    <row r="28" spans="1:10">
      <c r="A28" s="5">
        <v>27</v>
      </c>
      <c r="B28" s="5" t="s">
        <v>2674</v>
      </c>
      <c r="C28" s="5" t="s">
        <v>89</v>
      </c>
      <c r="D28" s="5" t="s">
        <v>2773</v>
      </c>
      <c r="E28" s="5" t="s">
        <v>2774</v>
      </c>
      <c r="F28" s="5" t="s">
        <v>2775</v>
      </c>
      <c r="G28" s="5" t="s">
        <v>2749</v>
      </c>
      <c r="J28" s="5" t="s">
        <v>3366</v>
      </c>
    </row>
    <row r="29" spans="1:10">
      <c r="A29" s="5">
        <v>28</v>
      </c>
      <c r="B29" s="5" t="s">
        <v>2674</v>
      </c>
      <c r="C29" s="5" t="s">
        <v>89</v>
      </c>
      <c r="D29" s="5" t="s">
        <v>2776</v>
      </c>
      <c r="E29" s="5" t="s">
        <v>2777</v>
      </c>
      <c r="F29" s="5" t="s">
        <v>2778</v>
      </c>
      <c r="G29" s="5" t="s">
        <v>2779</v>
      </c>
      <c r="J29" s="5" t="s">
        <v>3366</v>
      </c>
    </row>
    <row r="30" spans="1:10">
      <c r="A30" s="5">
        <v>29</v>
      </c>
      <c r="B30" s="5" t="s">
        <v>2674</v>
      </c>
      <c r="C30" s="5" t="s">
        <v>89</v>
      </c>
      <c r="D30" s="5" t="s">
        <v>2780</v>
      </c>
      <c r="E30" s="5" t="s">
        <v>2781</v>
      </c>
      <c r="F30" s="5" t="s">
        <v>2782</v>
      </c>
      <c r="G30" s="5" t="s">
        <v>2757</v>
      </c>
      <c r="J30" s="5" t="s">
        <v>3366</v>
      </c>
    </row>
    <row r="31" spans="1:10">
      <c r="A31" s="5">
        <v>30</v>
      </c>
      <c r="B31" s="5" t="s">
        <v>2674</v>
      </c>
      <c r="C31" s="5" t="s">
        <v>89</v>
      </c>
      <c r="D31" s="5" t="s">
        <v>2783</v>
      </c>
      <c r="E31" s="5" t="s">
        <v>2784</v>
      </c>
      <c r="F31" s="5" t="s">
        <v>2785</v>
      </c>
      <c r="G31" s="5" t="s">
        <v>2753</v>
      </c>
      <c r="J31" s="5" t="s">
        <v>3366</v>
      </c>
    </row>
    <row r="32" spans="1:10">
      <c r="A32" s="5">
        <v>31</v>
      </c>
      <c r="B32" s="5" t="s">
        <v>2674</v>
      </c>
      <c r="C32" s="5" t="s">
        <v>89</v>
      </c>
      <c r="D32" s="5" t="s">
        <v>2786</v>
      </c>
      <c r="E32" s="5" t="s">
        <v>2787</v>
      </c>
      <c r="F32" s="5" t="s">
        <v>2788</v>
      </c>
      <c r="G32" s="5" t="s">
        <v>2789</v>
      </c>
      <c r="J32" s="5" t="s">
        <v>3366</v>
      </c>
    </row>
    <row r="33" spans="1:10">
      <c r="A33" s="5">
        <v>32</v>
      </c>
      <c r="B33" s="5" t="s">
        <v>2674</v>
      </c>
      <c r="C33" s="5" t="s">
        <v>89</v>
      </c>
      <c r="D33" s="5" t="s">
        <v>2790</v>
      </c>
      <c r="E33" s="5" t="s">
        <v>2791</v>
      </c>
      <c r="F33" s="5" t="s">
        <v>2792</v>
      </c>
      <c r="G33" s="5" t="s">
        <v>2793</v>
      </c>
      <c r="J33" s="5" t="s">
        <v>3366</v>
      </c>
    </row>
    <row r="34" spans="1:10">
      <c r="A34" s="5">
        <v>33</v>
      </c>
      <c r="B34" s="5" t="s">
        <v>2674</v>
      </c>
      <c r="C34" s="5" t="s">
        <v>89</v>
      </c>
      <c r="D34" s="5" t="s">
        <v>2794</v>
      </c>
      <c r="E34" s="5" t="s">
        <v>2795</v>
      </c>
      <c r="F34" s="5" t="s">
        <v>2796</v>
      </c>
      <c r="G34" s="5" t="s">
        <v>2726</v>
      </c>
      <c r="J34" s="5" t="s">
        <v>3366</v>
      </c>
    </row>
    <row r="35" spans="1:10">
      <c r="A35" s="5">
        <v>34</v>
      </c>
      <c r="B35" s="5" t="s">
        <v>2674</v>
      </c>
      <c r="C35" s="5" t="s">
        <v>89</v>
      </c>
      <c r="D35" s="5" t="s">
        <v>2797</v>
      </c>
      <c r="E35" s="5" t="s">
        <v>2798</v>
      </c>
      <c r="F35" s="5" t="s">
        <v>2799</v>
      </c>
      <c r="G35" s="5" t="s">
        <v>2753</v>
      </c>
      <c r="H35" s="5" t="s">
        <v>2800</v>
      </c>
      <c r="J35" s="5" t="s">
        <v>3366</v>
      </c>
    </row>
    <row r="36" spans="1:10">
      <c r="A36" s="5">
        <v>35</v>
      </c>
      <c r="B36" s="5" t="s">
        <v>2674</v>
      </c>
      <c r="C36" s="5" t="s">
        <v>89</v>
      </c>
      <c r="D36" s="5" t="s">
        <v>2801</v>
      </c>
      <c r="E36" s="5" t="s">
        <v>2802</v>
      </c>
      <c r="F36" s="5" t="s">
        <v>2803</v>
      </c>
      <c r="G36" s="5" t="s">
        <v>2757</v>
      </c>
      <c r="J36" s="5" t="s">
        <v>3366</v>
      </c>
    </row>
    <row r="37" spans="1:10">
      <c r="A37" s="5">
        <v>36</v>
      </c>
      <c r="B37" s="5" t="s">
        <v>2674</v>
      </c>
      <c r="C37" s="5" t="s">
        <v>89</v>
      </c>
      <c r="D37" s="5" t="s">
        <v>2804</v>
      </c>
      <c r="E37" s="5" t="s">
        <v>2805</v>
      </c>
      <c r="F37" s="5" t="s">
        <v>2806</v>
      </c>
      <c r="G37" s="5" t="s">
        <v>2757</v>
      </c>
      <c r="J37" s="5" t="s">
        <v>3366</v>
      </c>
    </row>
    <row r="38" spans="1:10">
      <c r="A38" s="5">
        <v>37</v>
      </c>
      <c r="B38" s="5" t="s">
        <v>2674</v>
      </c>
      <c r="C38" s="5" t="s">
        <v>89</v>
      </c>
      <c r="D38" s="5" t="s">
        <v>2807</v>
      </c>
      <c r="E38" s="5" t="s">
        <v>2808</v>
      </c>
      <c r="F38" s="5" t="s">
        <v>2809</v>
      </c>
      <c r="G38" s="5" t="s">
        <v>2810</v>
      </c>
      <c r="J38" s="5" t="s">
        <v>3366</v>
      </c>
    </row>
    <row r="39" spans="1:10">
      <c r="A39" s="5">
        <v>38</v>
      </c>
      <c r="B39" s="5" t="s">
        <v>2674</v>
      </c>
      <c r="C39" s="5" t="s">
        <v>89</v>
      </c>
      <c r="D39" s="5" t="s">
        <v>2811</v>
      </c>
      <c r="E39" s="5" t="s">
        <v>2812</v>
      </c>
      <c r="F39" s="5" t="s">
        <v>2813</v>
      </c>
      <c r="G39" s="5" t="s">
        <v>2793</v>
      </c>
      <c r="J39" s="5" t="s">
        <v>3366</v>
      </c>
    </row>
    <row r="40" spans="1:10">
      <c r="A40" s="5">
        <v>39</v>
      </c>
      <c r="B40" s="5" t="s">
        <v>2674</v>
      </c>
      <c r="C40" s="5" t="s">
        <v>89</v>
      </c>
      <c r="D40" s="5" t="s">
        <v>2814</v>
      </c>
      <c r="E40" s="5" t="s">
        <v>2815</v>
      </c>
      <c r="F40" s="5" t="s">
        <v>2816</v>
      </c>
      <c r="G40" s="5" t="s">
        <v>2817</v>
      </c>
      <c r="J40" s="5" t="s">
        <v>3366</v>
      </c>
    </row>
    <row r="41" spans="1:10">
      <c r="A41" s="5">
        <v>40</v>
      </c>
      <c r="B41" s="5" t="s">
        <v>2674</v>
      </c>
      <c r="C41" s="5" t="s">
        <v>89</v>
      </c>
      <c r="D41" s="5" t="s">
        <v>2818</v>
      </c>
      <c r="E41" s="5" t="s">
        <v>2819</v>
      </c>
      <c r="F41" s="5" t="s">
        <v>2820</v>
      </c>
      <c r="G41" s="5" t="s">
        <v>2821</v>
      </c>
      <c r="J41" s="5" t="s">
        <v>3366</v>
      </c>
    </row>
    <row r="42" spans="1:10">
      <c r="A42" s="5">
        <v>41</v>
      </c>
      <c r="B42" s="5" t="s">
        <v>2674</v>
      </c>
      <c r="C42" s="5" t="s">
        <v>89</v>
      </c>
      <c r="D42" s="5" t="s">
        <v>2822</v>
      </c>
      <c r="E42" s="5" t="s">
        <v>2823</v>
      </c>
      <c r="F42" s="5" t="s">
        <v>2824</v>
      </c>
      <c r="G42" s="5" t="s">
        <v>2678</v>
      </c>
      <c r="H42" s="5" t="s">
        <v>2825</v>
      </c>
      <c r="J42" s="5" t="s">
        <v>3366</v>
      </c>
    </row>
    <row r="43" spans="1:10">
      <c r="A43" s="5">
        <v>42</v>
      </c>
      <c r="B43" s="5" t="s">
        <v>2674</v>
      </c>
      <c r="C43" s="5" t="s">
        <v>89</v>
      </c>
      <c r="D43" s="5" t="s">
        <v>2826</v>
      </c>
      <c r="E43" s="5" t="s">
        <v>2827</v>
      </c>
      <c r="F43" s="5" t="s">
        <v>2828</v>
      </c>
      <c r="G43" s="5" t="s">
        <v>2761</v>
      </c>
      <c r="J43" s="5" t="s">
        <v>3366</v>
      </c>
    </row>
    <row r="44" spans="1:10">
      <c r="A44" s="5">
        <v>43</v>
      </c>
      <c r="B44" s="5" t="s">
        <v>2674</v>
      </c>
      <c r="C44" s="5" t="s">
        <v>89</v>
      </c>
      <c r="D44" s="5" t="s">
        <v>2829</v>
      </c>
      <c r="E44" s="5" t="s">
        <v>2830</v>
      </c>
      <c r="F44" s="5" t="s">
        <v>2831</v>
      </c>
      <c r="G44" s="5" t="s">
        <v>2832</v>
      </c>
      <c r="J44" s="5" t="s">
        <v>3366</v>
      </c>
    </row>
    <row r="45" spans="1:10">
      <c r="A45" s="5">
        <v>44</v>
      </c>
      <c r="B45" s="5" t="s">
        <v>2674</v>
      </c>
      <c r="C45" s="5" t="s">
        <v>89</v>
      </c>
      <c r="D45" s="5" t="s">
        <v>2833</v>
      </c>
      <c r="E45" s="5" t="s">
        <v>2834</v>
      </c>
      <c r="F45" s="5" t="s">
        <v>2835</v>
      </c>
      <c r="G45" s="5" t="s">
        <v>2678</v>
      </c>
      <c r="J45" s="5" t="s">
        <v>3366</v>
      </c>
    </row>
    <row r="46" spans="1:10">
      <c r="A46" s="5">
        <v>45</v>
      </c>
      <c r="B46" s="5" t="s">
        <v>2674</v>
      </c>
      <c r="C46" s="5" t="s">
        <v>89</v>
      </c>
      <c r="D46" s="5" t="s">
        <v>2836</v>
      </c>
      <c r="E46" s="5" t="s">
        <v>2837</v>
      </c>
      <c r="F46" s="5" t="s">
        <v>2838</v>
      </c>
      <c r="G46" s="5" t="s">
        <v>2734</v>
      </c>
      <c r="J46" s="5" t="s">
        <v>3366</v>
      </c>
    </row>
    <row r="47" spans="1:10">
      <c r="A47" s="5">
        <v>46</v>
      </c>
      <c r="B47" s="5" t="s">
        <v>2674</v>
      </c>
      <c r="C47" s="5" t="s">
        <v>89</v>
      </c>
      <c r="D47" s="5" t="s">
        <v>2839</v>
      </c>
      <c r="E47" s="5" t="s">
        <v>2840</v>
      </c>
      <c r="F47" s="5" t="s">
        <v>2841</v>
      </c>
      <c r="G47" s="5" t="s">
        <v>2842</v>
      </c>
      <c r="J47" s="5" t="s">
        <v>3366</v>
      </c>
    </row>
    <row r="48" spans="1:10">
      <c r="A48" s="5">
        <v>47</v>
      </c>
      <c r="B48" s="5" t="s">
        <v>2674</v>
      </c>
      <c r="C48" s="5" t="s">
        <v>89</v>
      </c>
      <c r="D48" s="5" t="s">
        <v>2843</v>
      </c>
      <c r="E48" s="5" t="s">
        <v>2844</v>
      </c>
      <c r="F48" s="5" t="s">
        <v>2835</v>
      </c>
      <c r="G48" s="5" t="s">
        <v>2845</v>
      </c>
      <c r="J48" s="5" t="s">
        <v>3366</v>
      </c>
    </row>
    <row r="49" spans="1:10">
      <c r="A49" s="5">
        <v>48</v>
      </c>
      <c r="B49" s="5" t="s">
        <v>2674</v>
      </c>
      <c r="C49" s="5" t="s">
        <v>89</v>
      </c>
      <c r="D49" s="5" t="s">
        <v>2846</v>
      </c>
      <c r="E49" s="5" t="s">
        <v>2847</v>
      </c>
      <c r="F49" s="5" t="s">
        <v>2848</v>
      </c>
      <c r="G49" s="5" t="s">
        <v>2849</v>
      </c>
      <c r="J49" s="5" t="s">
        <v>3366</v>
      </c>
    </row>
    <row r="50" spans="1:10">
      <c r="A50" s="5">
        <v>49</v>
      </c>
      <c r="B50" s="5" t="s">
        <v>2674</v>
      </c>
      <c r="C50" s="5" t="s">
        <v>89</v>
      </c>
      <c r="D50" s="5" t="s">
        <v>2850</v>
      </c>
      <c r="E50" s="5" t="s">
        <v>2851</v>
      </c>
      <c r="F50" s="5" t="s">
        <v>2852</v>
      </c>
      <c r="G50" s="5" t="s">
        <v>2749</v>
      </c>
      <c r="J50" s="5" t="s">
        <v>3366</v>
      </c>
    </row>
    <row r="51" spans="1:10">
      <c r="A51" s="5">
        <v>50</v>
      </c>
      <c r="B51" s="5" t="s">
        <v>2674</v>
      </c>
      <c r="C51" s="5" t="s">
        <v>89</v>
      </c>
      <c r="D51" s="5" t="s">
        <v>2853</v>
      </c>
      <c r="E51" s="5" t="s">
        <v>2854</v>
      </c>
      <c r="F51" s="5" t="s">
        <v>2855</v>
      </c>
      <c r="G51" s="5" t="s">
        <v>2757</v>
      </c>
      <c r="J51" s="5" t="s">
        <v>3366</v>
      </c>
    </row>
    <row r="52" spans="1:10">
      <c r="A52" s="5">
        <v>51</v>
      </c>
      <c r="B52" s="5" t="s">
        <v>2674</v>
      </c>
      <c r="C52" s="5" t="s">
        <v>89</v>
      </c>
      <c r="D52" s="5" t="s">
        <v>2856</v>
      </c>
      <c r="E52" s="5" t="s">
        <v>2857</v>
      </c>
      <c r="F52" s="5" t="s">
        <v>2858</v>
      </c>
      <c r="G52" s="5" t="s">
        <v>2678</v>
      </c>
      <c r="J52" s="5" t="s">
        <v>3366</v>
      </c>
    </row>
    <row r="53" spans="1:10">
      <c r="A53" s="5">
        <v>52</v>
      </c>
      <c r="B53" s="5" t="s">
        <v>2674</v>
      </c>
      <c r="C53" s="5" t="s">
        <v>89</v>
      </c>
      <c r="D53" s="5" t="s">
        <v>2859</v>
      </c>
      <c r="E53" s="5" t="s">
        <v>2860</v>
      </c>
      <c r="F53" s="5" t="s">
        <v>2861</v>
      </c>
      <c r="G53" s="5" t="s">
        <v>2862</v>
      </c>
      <c r="J53" s="5" t="s">
        <v>3366</v>
      </c>
    </row>
    <row r="54" spans="1:10">
      <c r="A54" s="5">
        <v>53</v>
      </c>
      <c r="B54" s="5" t="s">
        <v>2674</v>
      </c>
      <c r="C54" s="5" t="s">
        <v>89</v>
      </c>
      <c r="D54" s="5" t="s">
        <v>2863</v>
      </c>
      <c r="E54" s="5" t="s">
        <v>2864</v>
      </c>
      <c r="F54" s="5" t="s">
        <v>2824</v>
      </c>
      <c r="G54" s="5" t="s">
        <v>2865</v>
      </c>
      <c r="J54" s="5" t="s">
        <v>3366</v>
      </c>
    </row>
    <row r="55" spans="1:10">
      <c r="A55" s="5">
        <v>54</v>
      </c>
      <c r="B55" s="5" t="s">
        <v>2674</v>
      </c>
      <c r="C55" s="5" t="s">
        <v>89</v>
      </c>
      <c r="D55" s="5" t="s">
        <v>2866</v>
      </c>
      <c r="E55" s="5" t="s">
        <v>2867</v>
      </c>
      <c r="F55" s="5" t="s">
        <v>2868</v>
      </c>
      <c r="G55" s="5" t="s">
        <v>2701</v>
      </c>
      <c r="J55" s="5" t="s">
        <v>3366</v>
      </c>
    </row>
    <row r="56" spans="1:10">
      <c r="A56" s="5">
        <v>55</v>
      </c>
      <c r="B56" s="5" t="s">
        <v>2674</v>
      </c>
      <c r="C56" s="5" t="s">
        <v>89</v>
      </c>
      <c r="D56" s="5" t="s">
        <v>2869</v>
      </c>
      <c r="E56" s="5" t="s">
        <v>2870</v>
      </c>
      <c r="F56" s="5" t="s">
        <v>2871</v>
      </c>
      <c r="G56" s="5" t="s">
        <v>2872</v>
      </c>
      <c r="J56" s="5" t="s">
        <v>3366</v>
      </c>
    </row>
    <row r="57" spans="1:10">
      <c r="A57" s="5">
        <v>56</v>
      </c>
      <c r="B57" s="5" t="s">
        <v>2674</v>
      </c>
      <c r="C57" s="5" t="s">
        <v>89</v>
      </c>
      <c r="D57" s="5" t="s">
        <v>2873</v>
      </c>
      <c r="E57" s="5" t="s">
        <v>2874</v>
      </c>
      <c r="F57" s="5" t="s">
        <v>2875</v>
      </c>
      <c r="G57" s="5" t="s">
        <v>2876</v>
      </c>
      <c r="J57" s="5" t="s">
        <v>3366</v>
      </c>
    </row>
    <row r="58" spans="1:10">
      <c r="A58" s="5">
        <v>57</v>
      </c>
      <c r="B58" s="5" t="s">
        <v>2674</v>
      </c>
      <c r="C58" s="5" t="s">
        <v>89</v>
      </c>
      <c r="D58" s="5" t="s">
        <v>2877</v>
      </c>
      <c r="E58" s="5" t="s">
        <v>2878</v>
      </c>
      <c r="F58" s="5" t="s">
        <v>2879</v>
      </c>
      <c r="G58" s="5" t="s">
        <v>2678</v>
      </c>
      <c r="J58" s="5" t="s">
        <v>3366</v>
      </c>
    </row>
    <row r="59" spans="1:10">
      <c r="A59" s="5">
        <v>58</v>
      </c>
      <c r="B59" s="5" t="s">
        <v>2674</v>
      </c>
      <c r="C59" s="5" t="s">
        <v>89</v>
      </c>
      <c r="D59" s="5" t="s">
        <v>2880</v>
      </c>
      <c r="E59" s="5" t="s">
        <v>2881</v>
      </c>
      <c r="F59" s="5" t="s">
        <v>2824</v>
      </c>
      <c r="G59" s="5" t="s">
        <v>2882</v>
      </c>
      <c r="J59" s="5" t="s">
        <v>3366</v>
      </c>
    </row>
    <row r="60" spans="1:10">
      <c r="A60" s="5">
        <v>59</v>
      </c>
      <c r="B60" s="5" t="s">
        <v>2674</v>
      </c>
      <c r="C60" s="5" t="s">
        <v>89</v>
      </c>
      <c r="D60" s="5" t="s">
        <v>2883</v>
      </c>
      <c r="E60" s="5" t="s">
        <v>2884</v>
      </c>
      <c r="F60" s="5" t="s">
        <v>2824</v>
      </c>
      <c r="G60" s="5" t="s">
        <v>2885</v>
      </c>
      <c r="J60" s="5" t="s">
        <v>3366</v>
      </c>
    </row>
    <row r="61" spans="1:10">
      <c r="A61" s="5">
        <v>60</v>
      </c>
      <c r="B61" s="5" t="s">
        <v>2674</v>
      </c>
      <c r="C61" s="5" t="s">
        <v>89</v>
      </c>
      <c r="D61" s="5" t="s">
        <v>2886</v>
      </c>
      <c r="E61" s="5" t="s">
        <v>2887</v>
      </c>
      <c r="F61" s="5" t="s">
        <v>2820</v>
      </c>
      <c r="G61" s="5" t="s">
        <v>2888</v>
      </c>
      <c r="J61" s="5" t="s">
        <v>3366</v>
      </c>
    </row>
    <row r="62" spans="1:10">
      <c r="A62" s="5">
        <v>61</v>
      </c>
      <c r="B62" s="5" t="s">
        <v>2674</v>
      </c>
      <c r="C62" s="5" t="s">
        <v>89</v>
      </c>
      <c r="D62" s="5" t="s">
        <v>2889</v>
      </c>
      <c r="E62" s="5" t="s">
        <v>2890</v>
      </c>
      <c r="F62" s="5" t="s">
        <v>2835</v>
      </c>
      <c r="G62" s="5" t="s">
        <v>2891</v>
      </c>
      <c r="J62" s="5" t="s">
        <v>3366</v>
      </c>
    </row>
    <row r="63" spans="1:10">
      <c r="A63" s="5">
        <v>62</v>
      </c>
      <c r="B63" s="5" t="s">
        <v>2674</v>
      </c>
      <c r="C63" s="5" t="s">
        <v>89</v>
      </c>
      <c r="D63" s="5" t="s">
        <v>2892</v>
      </c>
      <c r="E63" s="5" t="s">
        <v>2893</v>
      </c>
      <c r="F63" s="5" t="s">
        <v>2861</v>
      </c>
      <c r="G63" s="5" t="s">
        <v>2894</v>
      </c>
      <c r="J63" s="5" t="s">
        <v>3366</v>
      </c>
    </row>
    <row r="64" spans="1:10">
      <c r="A64" s="5">
        <v>63</v>
      </c>
      <c r="B64" s="5" t="s">
        <v>2674</v>
      </c>
      <c r="C64" s="5" t="s">
        <v>89</v>
      </c>
      <c r="D64" s="5" t="s">
        <v>2895</v>
      </c>
      <c r="E64" s="5" t="s">
        <v>2896</v>
      </c>
      <c r="F64" s="5" t="s">
        <v>2897</v>
      </c>
      <c r="G64" s="5" t="s">
        <v>2898</v>
      </c>
      <c r="J64" s="5" t="s">
        <v>3366</v>
      </c>
    </row>
    <row r="65" spans="1:10">
      <c r="A65" s="5">
        <v>64</v>
      </c>
      <c r="B65" s="5" t="s">
        <v>2674</v>
      </c>
      <c r="C65" s="5" t="s">
        <v>89</v>
      </c>
      <c r="D65" s="5" t="s">
        <v>2899</v>
      </c>
      <c r="E65" s="5" t="s">
        <v>2900</v>
      </c>
      <c r="F65" s="5" t="s">
        <v>2901</v>
      </c>
      <c r="G65" s="5" t="s">
        <v>2902</v>
      </c>
      <c r="J65" s="5" t="s">
        <v>3366</v>
      </c>
    </row>
    <row r="66" spans="1:10">
      <c r="A66" s="5">
        <v>65</v>
      </c>
      <c r="B66" s="5" t="s">
        <v>2674</v>
      </c>
      <c r="C66" s="5" t="s">
        <v>89</v>
      </c>
      <c r="D66" s="5" t="s">
        <v>2903</v>
      </c>
      <c r="E66" s="5" t="s">
        <v>2904</v>
      </c>
      <c r="F66" s="5" t="s">
        <v>2905</v>
      </c>
      <c r="G66" s="5" t="s">
        <v>2906</v>
      </c>
      <c r="J66" s="5" t="s">
        <v>3366</v>
      </c>
    </row>
    <row r="67" spans="1:10">
      <c r="A67" s="5">
        <v>66</v>
      </c>
      <c r="B67" s="5" t="s">
        <v>2674</v>
      </c>
      <c r="C67" s="5" t="s">
        <v>89</v>
      </c>
      <c r="D67" s="5" t="s">
        <v>2907</v>
      </c>
      <c r="E67" s="5" t="s">
        <v>2908</v>
      </c>
      <c r="F67" s="5" t="s">
        <v>2909</v>
      </c>
      <c r="G67" s="5" t="s">
        <v>2697</v>
      </c>
      <c r="H67" s="5" t="s">
        <v>2910</v>
      </c>
      <c r="J67" s="5" t="s">
        <v>3366</v>
      </c>
    </row>
    <row r="68" spans="1:10">
      <c r="A68" s="5">
        <v>67</v>
      </c>
      <c r="B68" s="5" t="s">
        <v>2674</v>
      </c>
      <c r="C68" s="5" t="s">
        <v>89</v>
      </c>
      <c r="D68" s="5" t="s">
        <v>2911</v>
      </c>
      <c r="E68" s="5" t="s">
        <v>2912</v>
      </c>
      <c r="F68" s="5" t="s">
        <v>2913</v>
      </c>
      <c r="G68" s="5" t="s">
        <v>2709</v>
      </c>
      <c r="J68" s="5" t="s">
        <v>3366</v>
      </c>
    </row>
    <row r="69" spans="1:10">
      <c r="A69" s="5">
        <v>68</v>
      </c>
      <c r="B69" s="5" t="s">
        <v>2674</v>
      </c>
      <c r="C69" s="5" t="s">
        <v>89</v>
      </c>
      <c r="D69" s="5" t="s">
        <v>2914</v>
      </c>
      <c r="E69" s="5" t="s">
        <v>2915</v>
      </c>
      <c r="F69" s="5" t="s">
        <v>2916</v>
      </c>
      <c r="G69" s="5" t="s">
        <v>2917</v>
      </c>
      <c r="J69" s="5" t="s">
        <v>3366</v>
      </c>
    </row>
    <row r="70" spans="1:10">
      <c r="A70" s="5">
        <v>69</v>
      </c>
      <c r="B70" s="5" t="s">
        <v>2674</v>
      </c>
      <c r="C70" s="5" t="s">
        <v>89</v>
      </c>
      <c r="D70" s="5" t="s">
        <v>2918</v>
      </c>
      <c r="E70" s="5" t="s">
        <v>2919</v>
      </c>
      <c r="F70" s="5" t="s">
        <v>2920</v>
      </c>
      <c r="G70" s="5" t="s">
        <v>2757</v>
      </c>
      <c r="J70" s="5" t="s">
        <v>3366</v>
      </c>
    </row>
    <row r="71" spans="1:10">
      <c r="A71" s="5">
        <v>70</v>
      </c>
      <c r="B71" s="5" t="s">
        <v>2674</v>
      </c>
      <c r="C71" s="5" t="s">
        <v>89</v>
      </c>
      <c r="D71" s="5" t="s">
        <v>2921</v>
      </c>
      <c r="E71" s="5" t="s">
        <v>2922</v>
      </c>
      <c r="F71" s="5" t="s">
        <v>2923</v>
      </c>
      <c r="G71" s="5" t="s">
        <v>2924</v>
      </c>
      <c r="J71" s="5" t="s">
        <v>3366</v>
      </c>
    </row>
    <row r="72" spans="1:10">
      <c r="A72" s="5">
        <v>71</v>
      </c>
      <c r="B72" s="5" t="s">
        <v>2674</v>
      </c>
      <c r="C72" s="5" t="s">
        <v>89</v>
      </c>
      <c r="D72" s="5" t="s">
        <v>2925</v>
      </c>
      <c r="E72" s="5" t="s">
        <v>2926</v>
      </c>
      <c r="F72" s="5" t="s">
        <v>2927</v>
      </c>
      <c r="G72" s="5" t="s">
        <v>2928</v>
      </c>
      <c r="J72" s="5" t="s">
        <v>3366</v>
      </c>
    </row>
    <row r="73" spans="1:10">
      <c r="A73" s="5">
        <v>72</v>
      </c>
      <c r="B73" s="5" t="s">
        <v>2674</v>
      </c>
      <c r="C73" s="5" t="s">
        <v>89</v>
      </c>
      <c r="D73" s="5" t="s">
        <v>2929</v>
      </c>
      <c r="E73" s="5" t="s">
        <v>2930</v>
      </c>
      <c r="F73" s="5" t="s">
        <v>2931</v>
      </c>
      <c r="G73" s="5" t="s">
        <v>2898</v>
      </c>
      <c r="J73" s="5" t="s">
        <v>3366</v>
      </c>
    </row>
    <row r="74" spans="1:10">
      <c r="A74" s="5">
        <v>73</v>
      </c>
      <c r="B74" s="5" t="s">
        <v>2674</v>
      </c>
      <c r="C74" s="5" t="s">
        <v>89</v>
      </c>
      <c r="D74" s="5" t="s">
        <v>2932</v>
      </c>
      <c r="E74" s="5" t="s">
        <v>2933</v>
      </c>
      <c r="F74" s="5" t="s">
        <v>2934</v>
      </c>
      <c r="G74" s="5" t="s">
        <v>2935</v>
      </c>
      <c r="J74" s="5" t="s">
        <v>3366</v>
      </c>
    </row>
    <row r="75" spans="1:10">
      <c r="A75" s="5">
        <v>74</v>
      </c>
      <c r="B75" s="5" t="s">
        <v>2674</v>
      </c>
      <c r="C75" s="5" t="s">
        <v>89</v>
      </c>
      <c r="D75" s="5" t="s">
        <v>2936</v>
      </c>
      <c r="E75" s="5" t="s">
        <v>2937</v>
      </c>
      <c r="F75" s="5" t="s">
        <v>2938</v>
      </c>
      <c r="G75" s="5" t="s">
        <v>2939</v>
      </c>
      <c r="J75" s="5" t="s">
        <v>3366</v>
      </c>
    </row>
    <row r="76" spans="1:10">
      <c r="A76" s="5">
        <v>75</v>
      </c>
      <c r="B76" s="5" t="s">
        <v>2674</v>
      </c>
      <c r="C76" s="5" t="s">
        <v>89</v>
      </c>
      <c r="D76" s="5" t="s">
        <v>2940</v>
      </c>
      <c r="E76" s="5" t="s">
        <v>2941</v>
      </c>
      <c r="F76" s="5" t="s">
        <v>2942</v>
      </c>
      <c r="G76" s="5" t="s">
        <v>2682</v>
      </c>
      <c r="J76" s="5" t="s">
        <v>3366</v>
      </c>
    </row>
    <row r="77" spans="1:10">
      <c r="A77" s="5">
        <v>76</v>
      </c>
      <c r="B77" s="5" t="s">
        <v>2674</v>
      </c>
      <c r="C77" s="5" t="s">
        <v>89</v>
      </c>
      <c r="D77" s="5" t="s">
        <v>2943</v>
      </c>
      <c r="E77" s="5" t="s">
        <v>2944</v>
      </c>
      <c r="F77" s="5" t="s">
        <v>2945</v>
      </c>
      <c r="G77" s="5" t="s">
        <v>2686</v>
      </c>
      <c r="J77" s="5" t="s">
        <v>3366</v>
      </c>
    </row>
    <row r="78" spans="1:10">
      <c r="A78" s="5">
        <v>77</v>
      </c>
      <c r="B78" s="5" t="s">
        <v>2674</v>
      </c>
      <c r="C78" s="5" t="s">
        <v>89</v>
      </c>
      <c r="D78" s="5" t="s">
        <v>2946</v>
      </c>
      <c r="E78" s="5" t="s">
        <v>2947</v>
      </c>
      <c r="F78" s="5" t="s">
        <v>2948</v>
      </c>
      <c r="G78" s="5" t="s">
        <v>2949</v>
      </c>
      <c r="J78" s="5" t="s">
        <v>3366</v>
      </c>
    </row>
    <row r="79" spans="1:10">
      <c r="A79" s="5">
        <v>78</v>
      </c>
      <c r="B79" s="5" t="s">
        <v>2674</v>
      </c>
      <c r="C79" s="5" t="s">
        <v>89</v>
      </c>
      <c r="D79" s="5" t="s">
        <v>2950</v>
      </c>
      <c r="E79" s="5" t="s">
        <v>2951</v>
      </c>
      <c r="F79" s="5" t="s">
        <v>2952</v>
      </c>
      <c r="G79" s="5" t="s">
        <v>2953</v>
      </c>
      <c r="J79" s="5" t="s">
        <v>3366</v>
      </c>
    </row>
    <row r="80" spans="1:10">
      <c r="A80" s="5">
        <v>79</v>
      </c>
      <c r="B80" s="5" t="s">
        <v>2674</v>
      </c>
      <c r="C80" s="5" t="s">
        <v>89</v>
      </c>
      <c r="D80" s="5" t="s">
        <v>2954</v>
      </c>
      <c r="E80" s="5" t="s">
        <v>2955</v>
      </c>
      <c r="F80" s="5" t="s">
        <v>2956</v>
      </c>
      <c r="G80" s="5" t="s">
        <v>2957</v>
      </c>
      <c r="J80" s="5" t="s">
        <v>3366</v>
      </c>
    </row>
    <row r="81" spans="1:10">
      <c r="A81" s="5">
        <v>80</v>
      </c>
      <c r="B81" s="5" t="s">
        <v>2674</v>
      </c>
      <c r="C81" s="5" t="s">
        <v>89</v>
      </c>
      <c r="D81" s="5" t="s">
        <v>2958</v>
      </c>
      <c r="E81" s="5" t="s">
        <v>2959</v>
      </c>
      <c r="F81" s="5" t="s">
        <v>2824</v>
      </c>
      <c r="G81" s="5" t="s">
        <v>2960</v>
      </c>
      <c r="J81" s="5" t="s">
        <v>3366</v>
      </c>
    </row>
    <row r="82" spans="1:10">
      <c r="A82" s="5">
        <v>81</v>
      </c>
      <c r="B82" s="5" t="s">
        <v>2674</v>
      </c>
      <c r="C82" s="5" t="s">
        <v>89</v>
      </c>
      <c r="D82" s="5" t="s">
        <v>2961</v>
      </c>
      <c r="E82" s="5" t="s">
        <v>2962</v>
      </c>
      <c r="F82" s="5" t="s">
        <v>2820</v>
      </c>
      <c r="G82" s="5" t="s">
        <v>2963</v>
      </c>
      <c r="J82" s="5" t="s">
        <v>3366</v>
      </c>
    </row>
    <row r="83" spans="1:10">
      <c r="A83" s="5">
        <v>82</v>
      </c>
      <c r="B83" s="5" t="s">
        <v>2674</v>
      </c>
      <c r="C83" s="5" t="s">
        <v>89</v>
      </c>
      <c r="D83" s="5" t="s">
        <v>2964</v>
      </c>
      <c r="E83" s="5" t="s">
        <v>2965</v>
      </c>
      <c r="F83" s="5" t="s">
        <v>2966</v>
      </c>
      <c r="G83" s="5" t="s">
        <v>2726</v>
      </c>
      <c r="J83" s="5" t="s">
        <v>3366</v>
      </c>
    </row>
    <row r="84" spans="1:10">
      <c r="A84" s="5">
        <v>83</v>
      </c>
      <c r="B84" s="5" t="s">
        <v>2674</v>
      </c>
      <c r="C84" s="5" t="s">
        <v>89</v>
      </c>
      <c r="D84" s="5" t="s">
        <v>2967</v>
      </c>
      <c r="E84" s="5" t="s">
        <v>2968</v>
      </c>
      <c r="F84" s="5" t="s">
        <v>2969</v>
      </c>
      <c r="G84" s="5" t="s">
        <v>2753</v>
      </c>
      <c r="J84" s="5" t="s">
        <v>3366</v>
      </c>
    </row>
    <row r="85" spans="1:10">
      <c r="A85" s="5">
        <v>84</v>
      </c>
      <c r="B85" s="5" t="s">
        <v>2674</v>
      </c>
      <c r="C85" s="5" t="s">
        <v>89</v>
      </c>
      <c r="D85" s="5" t="s">
        <v>2970</v>
      </c>
      <c r="E85" s="5" t="s">
        <v>2971</v>
      </c>
      <c r="F85" s="5" t="s">
        <v>2972</v>
      </c>
      <c r="G85" s="5" t="s">
        <v>2757</v>
      </c>
      <c r="J85" s="5" t="s">
        <v>3366</v>
      </c>
    </row>
    <row r="86" spans="1:10">
      <c r="A86" s="5">
        <v>85</v>
      </c>
      <c r="B86" s="5" t="s">
        <v>2674</v>
      </c>
      <c r="C86" s="5" t="s">
        <v>89</v>
      </c>
      <c r="D86" s="5" t="s">
        <v>2973</v>
      </c>
      <c r="E86" s="5" t="s">
        <v>2974</v>
      </c>
      <c r="F86" s="5" t="s">
        <v>2756</v>
      </c>
      <c r="G86" s="5" t="s">
        <v>2753</v>
      </c>
      <c r="J86" s="5" t="s">
        <v>3366</v>
      </c>
    </row>
    <row r="87" spans="1:10">
      <c r="A87" s="5">
        <v>86</v>
      </c>
      <c r="B87" s="5" t="s">
        <v>2674</v>
      </c>
      <c r="C87" s="5" t="s">
        <v>89</v>
      </c>
      <c r="D87" s="5" t="s">
        <v>2975</v>
      </c>
      <c r="E87" s="5" t="s">
        <v>2976</v>
      </c>
      <c r="F87" s="5" t="s">
        <v>2977</v>
      </c>
      <c r="G87" s="5" t="s">
        <v>2678</v>
      </c>
      <c r="J87" s="5" t="s">
        <v>3366</v>
      </c>
    </row>
    <row r="88" spans="1:10">
      <c r="A88" s="5">
        <v>87</v>
      </c>
      <c r="B88" s="5" t="s">
        <v>2674</v>
      </c>
      <c r="C88" s="5" t="s">
        <v>89</v>
      </c>
      <c r="D88" s="5" t="s">
        <v>2978</v>
      </c>
      <c r="E88" s="5" t="s">
        <v>2979</v>
      </c>
      <c r="F88" s="5" t="s">
        <v>2980</v>
      </c>
      <c r="G88" s="5" t="s">
        <v>2872</v>
      </c>
      <c r="J88" s="5" t="s">
        <v>3366</v>
      </c>
    </row>
    <row r="89" spans="1:10">
      <c r="A89" s="5">
        <v>88</v>
      </c>
      <c r="B89" s="5" t="s">
        <v>2674</v>
      </c>
      <c r="C89" s="5" t="s">
        <v>89</v>
      </c>
      <c r="D89" s="5" t="s">
        <v>2981</v>
      </c>
      <c r="E89" s="5" t="s">
        <v>2982</v>
      </c>
      <c r="F89" s="5" t="s">
        <v>2983</v>
      </c>
      <c r="G89" s="5" t="s">
        <v>2705</v>
      </c>
      <c r="J89" s="5" t="s">
        <v>3366</v>
      </c>
    </row>
    <row r="90" spans="1:10">
      <c r="A90" s="5">
        <v>89</v>
      </c>
      <c r="B90" s="5" t="s">
        <v>2674</v>
      </c>
      <c r="C90" s="5" t="s">
        <v>89</v>
      </c>
      <c r="D90" s="5" t="s">
        <v>2984</v>
      </c>
      <c r="E90" s="5" t="s">
        <v>2985</v>
      </c>
      <c r="F90" s="5" t="s">
        <v>2986</v>
      </c>
      <c r="G90" s="5" t="s">
        <v>2928</v>
      </c>
      <c r="J90" s="5" t="s">
        <v>3366</v>
      </c>
    </row>
    <row r="91" spans="1:10">
      <c r="A91" s="5">
        <v>90</v>
      </c>
      <c r="B91" s="5" t="s">
        <v>2674</v>
      </c>
      <c r="C91" s="5" t="s">
        <v>89</v>
      </c>
      <c r="D91" s="5" t="s">
        <v>2987</v>
      </c>
      <c r="E91" s="5" t="s">
        <v>2988</v>
      </c>
      <c r="F91" s="5" t="s">
        <v>2989</v>
      </c>
      <c r="G91" s="5" t="s">
        <v>2872</v>
      </c>
      <c r="J91" s="5" t="s">
        <v>3366</v>
      </c>
    </row>
    <row r="92" spans="1:10">
      <c r="A92" s="5">
        <v>91</v>
      </c>
      <c r="B92" s="5" t="s">
        <v>2674</v>
      </c>
      <c r="C92" s="5" t="s">
        <v>89</v>
      </c>
      <c r="D92" s="5" t="s">
        <v>2990</v>
      </c>
      <c r="E92" s="5" t="s">
        <v>2991</v>
      </c>
      <c r="F92" s="5" t="s">
        <v>2992</v>
      </c>
      <c r="G92" s="5" t="s">
        <v>2993</v>
      </c>
      <c r="J92" s="5" t="s">
        <v>3366</v>
      </c>
    </row>
    <row r="93" spans="1:10">
      <c r="A93" s="5">
        <v>92</v>
      </c>
      <c r="B93" s="5" t="s">
        <v>2674</v>
      </c>
      <c r="C93" s="5" t="s">
        <v>89</v>
      </c>
      <c r="D93" s="5" t="s">
        <v>2994</v>
      </c>
      <c r="E93" s="5" t="s">
        <v>2995</v>
      </c>
      <c r="F93" s="5" t="s">
        <v>2996</v>
      </c>
      <c r="G93" s="5" t="s">
        <v>2678</v>
      </c>
      <c r="J93" s="5" t="s">
        <v>3366</v>
      </c>
    </row>
    <row r="94" spans="1:10">
      <c r="A94" s="5">
        <v>93</v>
      </c>
      <c r="B94" s="5" t="s">
        <v>2674</v>
      </c>
      <c r="C94" s="5" t="s">
        <v>89</v>
      </c>
      <c r="D94" s="5" t="s">
        <v>2997</v>
      </c>
      <c r="E94" s="5" t="s">
        <v>2998</v>
      </c>
      <c r="F94" s="5" t="s">
        <v>2999</v>
      </c>
      <c r="G94" s="5" t="s">
        <v>3000</v>
      </c>
      <c r="J94" s="5" t="s">
        <v>3366</v>
      </c>
    </row>
    <row r="95" spans="1:10">
      <c r="A95" s="5">
        <v>94</v>
      </c>
      <c r="B95" s="5" t="s">
        <v>2674</v>
      </c>
      <c r="C95" s="5" t="s">
        <v>89</v>
      </c>
      <c r="D95" s="5" t="s">
        <v>3001</v>
      </c>
      <c r="E95" s="5" t="s">
        <v>3002</v>
      </c>
      <c r="F95" s="5" t="s">
        <v>3003</v>
      </c>
      <c r="G95" s="5" t="s">
        <v>2678</v>
      </c>
      <c r="J95" s="5" t="s">
        <v>3366</v>
      </c>
    </row>
    <row r="96" spans="1:10">
      <c r="A96" s="5">
        <v>95</v>
      </c>
      <c r="B96" s="5" t="s">
        <v>2674</v>
      </c>
      <c r="C96" s="5" t="s">
        <v>89</v>
      </c>
      <c r="D96" s="5" t="s">
        <v>3004</v>
      </c>
      <c r="E96" s="5" t="s">
        <v>3005</v>
      </c>
      <c r="F96" s="5" t="s">
        <v>3006</v>
      </c>
      <c r="G96" s="5" t="s">
        <v>2753</v>
      </c>
      <c r="H96" s="5" t="s">
        <v>3007</v>
      </c>
      <c r="J96" s="5" t="s">
        <v>3366</v>
      </c>
    </row>
    <row r="97" spans="1:10">
      <c r="A97" s="5">
        <v>96</v>
      </c>
      <c r="B97" s="5" t="s">
        <v>2674</v>
      </c>
      <c r="C97" s="5" t="s">
        <v>89</v>
      </c>
      <c r="D97" s="5" t="s">
        <v>3008</v>
      </c>
      <c r="E97" s="5" t="s">
        <v>3009</v>
      </c>
      <c r="F97" s="5" t="s">
        <v>3010</v>
      </c>
      <c r="G97" s="5" t="s">
        <v>2753</v>
      </c>
      <c r="J97" s="5" t="s">
        <v>3366</v>
      </c>
    </row>
    <row r="98" spans="1:10">
      <c r="A98" s="5">
        <v>97</v>
      </c>
      <c r="B98" s="5" t="s">
        <v>2674</v>
      </c>
      <c r="C98" s="5" t="s">
        <v>89</v>
      </c>
      <c r="D98" s="5" t="s">
        <v>3011</v>
      </c>
      <c r="E98" s="5" t="s">
        <v>3012</v>
      </c>
      <c r="F98" s="5" t="s">
        <v>3013</v>
      </c>
      <c r="G98" s="5" t="s">
        <v>3014</v>
      </c>
      <c r="J98" s="5" t="s">
        <v>3366</v>
      </c>
    </row>
    <row r="99" spans="1:10">
      <c r="A99" s="5">
        <v>98</v>
      </c>
      <c r="B99" s="5" t="s">
        <v>2674</v>
      </c>
      <c r="C99" s="5" t="s">
        <v>89</v>
      </c>
      <c r="D99" s="5" t="s">
        <v>3015</v>
      </c>
      <c r="E99" s="5" t="s">
        <v>3016</v>
      </c>
      <c r="F99" s="5" t="s">
        <v>3017</v>
      </c>
      <c r="G99" s="5" t="s">
        <v>2810</v>
      </c>
      <c r="J99" s="5" t="s">
        <v>3366</v>
      </c>
    </row>
    <row r="100" spans="1:10">
      <c r="A100" s="5">
        <v>99</v>
      </c>
      <c r="B100" s="5" t="s">
        <v>2674</v>
      </c>
      <c r="C100" s="5" t="s">
        <v>89</v>
      </c>
      <c r="D100" s="5" t="s">
        <v>3018</v>
      </c>
      <c r="E100" s="5" t="s">
        <v>3019</v>
      </c>
      <c r="F100" s="5" t="s">
        <v>3020</v>
      </c>
      <c r="G100" s="5" t="s">
        <v>2726</v>
      </c>
      <c r="J100" s="5" t="s">
        <v>3366</v>
      </c>
    </row>
    <row r="101" spans="1:10">
      <c r="A101" s="5">
        <v>100</v>
      </c>
      <c r="B101" s="5" t="s">
        <v>2674</v>
      </c>
      <c r="C101" s="5" t="s">
        <v>89</v>
      </c>
      <c r="D101" s="5" t="s">
        <v>3021</v>
      </c>
      <c r="E101" s="5" t="s">
        <v>3022</v>
      </c>
      <c r="F101" s="5" t="s">
        <v>3023</v>
      </c>
      <c r="G101" s="5" t="s">
        <v>2682</v>
      </c>
      <c r="J101" s="5" t="s">
        <v>3366</v>
      </c>
    </row>
    <row r="102" spans="1:10">
      <c r="A102" s="5">
        <v>101</v>
      </c>
      <c r="B102" s="5" t="s">
        <v>2674</v>
      </c>
      <c r="C102" s="5" t="s">
        <v>89</v>
      </c>
      <c r="D102" s="5" t="s">
        <v>3024</v>
      </c>
      <c r="E102" s="5" t="s">
        <v>3025</v>
      </c>
      <c r="F102" s="5" t="s">
        <v>3026</v>
      </c>
      <c r="G102" s="5" t="s">
        <v>2709</v>
      </c>
      <c r="J102" s="5" t="s">
        <v>3366</v>
      </c>
    </row>
    <row r="103" spans="1:10">
      <c r="A103" s="5">
        <v>102</v>
      </c>
      <c r="B103" s="5" t="s">
        <v>2674</v>
      </c>
      <c r="C103" s="5" t="s">
        <v>89</v>
      </c>
      <c r="D103" s="5" t="s">
        <v>3027</v>
      </c>
      <c r="E103" s="5" t="s">
        <v>3028</v>
      </c>
      <c r="F103" s="5" t="s">
        <v>3029</v>
      </c>
      <c r="G103" s="5" t="s">
        <v>3030</v>
      </c>
      <c r="J103" s="5" t="s">
        <v>3366</v>
      </c>
    </row>
    <row r="104" spans="1:10">
      <c r="A104" s="5">
        <v>103</v>
      </c>
      <c r="B104" s="5" t="s">
        <v>2674</v>
      </c>
      <c r="C104" s="5" t="s">
        <v>89</v>
      </c>
      <c r="D104" s="5" t="s">
        <v>3031</v>
      </c>
      <c r="E104" s="5" t="s">
        <v>3032</v>
      </c>
      <c r="F104" s="5" t="s">
        <v>3033</v>
      </c>
      <c r="G104" s="5" t="s">
        <v>3034</v>
      </c>
      <c r="J104" s="5" t="s">
        <v>3366</v>
      </c>
    </row>
    <row r="105" spans="1:10">
      <c r="A105" s="5">
        <v>104</v>
      </c>
      <c r="B105" s="5" t="s">
        <v>2674</v>
      </c>
      <c r="C105" s="5" t="s">
        <v>89</v>
      </c>
      <c r="D105" s="5" t="s">
        <v>3035</v>
      </c>
      <c r="E105" s="5" t="s">
        <v>3036</v>
      </c>
      <c r="F105" s="5" t="s">
        <v>3037</v>
      </c>
      <c r="G105" s="5" t="s">
        <v>2726</v>
      </c>
      <c r="H105" s="5" t="s">
        <v>3038</v>
      </c>
      <c r="J105" s="5" t="s">
        <v>3366</v>
      </c>
    </row>
    <row r="106" spans="1:10">
      <c r="A106" s="5">
        <v>105</v>
      </c>
      <c r="B106" s="5" t="s">
        <v>2674</v>
      </c>
      <c r="C106" s="5" t="s">
        <v>89</v>
      </c>
      <c r="D106" s="5" t="s">
        <v>3039</v>
      </c>
      <c r="E106" s="5" t="s">
        <v>3040</v>
      </c>
      <c r="F106" s="5" t="s">
        <v>3041</v>
      </c>
      <c r="G106" s="5" t="s">
        <v>2678</v>
      </c>
      <c r="H106" s="5" t="s">
        <v>3042</v>
      </c>
      <c r="J106" s="5" t="s">
        <v>3366</v>
      </c>
    </row>
    <row r="107" spans="1:10">
      <c r="A107" s="5">
        <v>106</v>
      </c>
      <c r="B107" s="5" t="s">
        <v>2674</v>
      </c>
      <c r="C107" s="5" t="s">
        <v>89</v>
      </c>
      <c r="D107" s="5" t="s">
        <v>3043</v>
      </c>
      <c r="E107" s="5" t="s">
        <v>3044</v>
      </c>
      <c r="F107" s="5" t="s">
        <v>3045</v>
      </c>
      <c r="G107" s="5" t="s">
        <v>2749</v>
      </c>
      <c r="J107" s="5" t="s">
        <v>3366</v>
      </c>
    </row>
    <row r="108" spans="1:10">
      <c r="A108" s="5">
        <v>107</v>
      </c>
      <c r="B108" s="5" t="s">
        <v>2674</v>
      </c>
      <c r="C108" s="5" t="s">
        <v>89</v>
      </c>
      <c r="D108" s="5" t="s">
        <v>3046</v>
      </c>
      <c r="E108" s="5" t="s">
        <v>3047</v>
      </c>
      <c r="F108" s="5" t="s">
        <v>3048</v>
      </c>
      <c r="G108" s="5" t="s">
        <v>2682</v>
      </c>
      <c r="J108" s="5" t="s">
        <v>3366</v>
      </c>
    </row>
    <row r="109" spans="1:10">
      <c r="A109" s="5">
        <v>108</v>
      </c>
      <c r="B109" s="5" t="s">
        <v>2674</v>
      </c>
      <c r="C109" s="5" t="s">
        <v>89</v>
      </c>
      <c r="D109" s="5" t="s">
        <v>3049</v>
      </c>
      <c r="E109" s="5" t="s">
        <v>3050</v>
      </c>
      <c r="F109" s="5" t="s">
        <v>3051</v>
      </c>
      <c r="G109" s="5" t="s">
        <v>2734</v>
      </c>
      <c r="H109" s="5" t="s">
        <v>3052</v>
      </c>
      <c r="J109" s="5" t="s">
        <v>3366</v>
      </c>
    </row>
    <row r="110" spans="1:10">
      <c r="A110" s="5">
        <v>109</v>
      </c>
      <c r="B110" s="5" t="s">
        <v>2674</v>
      </c>
      <c r="C110" s="5" t="s">
        <v>89</v>
      </c>
      <c r="D110" s="5" t="s">
        <v>3053</v>
      </c>
      <c r="E110" s="5" t="s">
        <v>3054</v>
      </c>
      <c r="F110" s="5" t="s">
        <v>3055</v>
      </c>
      <c r="G110" s="5" t="s">
        <v>2761</v>
      </c>
      <c r="J110" s="5" t="s">
        <v>3366</v>
      </c>
    </row>
    <row r="111" spans="1:10">
      <c r="A111" s="5">
        <v>110</v>
      </c>
      <c r="B111" s="5" t="s">
        <v>2674</v>
      </c>
      <c r="C111" s="5" t="s">
        <v>89</v>
      </c>
      <c r="D111" s="5" t="s">
        <v>3056</v>
      </c>
      <c r="E111" s="5" t="s">
        <v>3057</v>
      </c>
      <c r="F111" s="5" t="s">
        <v>3058</v>
      </c>
      <c r="G111" s="5" t="s">
        <v>2935</v>
      </c>
      <c r="J111" s="5" t="s">
        <v>3366</v>
      </c>
    </row>
    <row r="112" spans="1:10">
      <c r="A112" s="5">
        <v>111</v>
      </c>
      <c r="B112" s="5" t="s">
        <v>2674</v>
      </c>
      <c r="C112" s="5" t="s">
        <v>89</v>
      </c>
      <c r="D112" s="5" t="s">
        <v>3059</v>
      </c>
      <c r="E112" s="5" t="s">
        <v>3060</v>
      </c>
      <c r="F112" s="5" t="s">
        <v>3061</v>
      </c>
      <c r="G112" s="5" t="s">
        <v>3062</v>
      </c>
      <c r="J112" s="5" t="s">
        <v>3366</v>
      </c>
    </row>
    <row r="113" spans="1:10">
      <c r="A113" s="5">
        <v>112</v>
      </c>
      <c r="B113" s="5" t="s">
        <v>2674</v>
      </c>
      <c r="C113" s="5" t="s">
        <v>89</v>
      </c>
      <c r="D113" s="5" t="s">
        <v>3063</v>
      </c>
      <c r="E113" s="5" t="s">
        <v>3060</v>
      </c>
      <c r="F113" s="5" t="s">
        <v>3064</v>
      </c>
      <c r="G113" s="5" t="s">
        <v>3030</v>
      </c>
      <c r="J113" s="5" t="s">
        <v>3366</v>
      </c>
    </row>
    <row r="114" spans="1:10">
      <c r="A114" s="5">
        <v>113</v>
      </c>
      <c r="B114" s="5" t="s">
        <v>2674</v>
      </c>
      <c r="C114" s="5" t="s">
        <v>89</v>
      </c>
      <c r="D114" s="5" t="s">
        <v>3065</v>
      </c>
      <c r="E114" s="5" t="s">
        <v>3066</v>
      </c>
      <c r="F114" s="5" t="s">
        <v>3067</v>
      </c>
      <c r="G114" s="5" t="s">
        <v>3034</v>
      </c>
      <c r="J114" s="5" t="s">
        <v>3366</v>
      </c>
    </row>
    <row r="115" spans="1:10">
      <c r="A115" s="5">
        <v>114</v>
      </c>
      <c r="B115" s="5" t="s">
        <v>2674</v>
      </c>
      <c r="C115" s="5" t="s">
        <v>89</v>
      </c>
      <c r="D115" s="5" t="s">
        <v>3068</v>
      </c>
      <c r="E115" s="5" t="s">
        <v>3069</v>
      </c>
      <c r="F115" s="5" t="s">
        <v>3070</v>
      </c>
      <c r="G115" s="5" t="s">
        <v>3071</v>
      </c>
      <c r="J115" s="5" t="s">
        <v>3366</v>
      </c>
    </row>
    <row r="116" spans="1:10">
      <c r="A116" s="5">
        <v>115</v>
      </c>
      <c r="B116" s="5" t="s">
        <v>2674</v>
      </c>
      <c r="C116" s="5" t="s">
        <v>89</v>
      </c>
      <c r="D116" s="5" t="s">
        <v>3072</v>
      </c>
      <c r="E116" s="5" t="s">
        <v>3073</v>
      </c>
      <c r="F116" s="5" t="s">
        <v>3074</v>
      </c>
      <c r="G116" s="5" t="s">
        <v>2753</v>
      </c>
      <c r="J116" s="5" t="s">
        <v>3366</v>
      </c>
    </row>
    <row r="117" spans="1:10">
      <c r="A117" s="5">
        <v>116</v>
      </c>
      <c r="B117" s="5" t="s">
        <v>2674</v>
      </c>
      <c r="C117" s="5" t="s">
        <v>89</v>
      </c>
      <c r="D117" s="5" t="s">
        <v>3075</v>
      </c>
      <c r="E117" s="5" t="s">
        <v>3076</v>
      </c>
      <c r="F117" s="5" t="s">
        <v>3077</v>
      </c>
      <c r="G117" s="5" t="s">
        <v>2757</v>
      </c>
      <c r="J117" s="5" t="s">
        <v>3366</v>
      </c>
    </row>
    <row r="118" spans="1:10">
      <c r="A118" s="5">
        <v>117</v>
      </c>
      <c r="B118" s="5" t="s">
        <v>2674</v>
      </c>
      <c r="C118" s="5" t="s">
        <v>89</v>
      </c>
      <c r="D118" s="5" t="s">
        <v>3078</v>
      </c>
      <c r="E118" s="5" t="s">
        <v>3079</v>
      </c>
      <c r="F118" s="5" t="s">
        <v>3080</v>
      </c>
      <c r="G118" s="5" t="s">
        <v>2745</v>
      </c>
      <c r="H118" s="5" t="s">
        <v>3081</v>
      </c>
      <c r="J118" s="5" t="s">
        <v>3366</v>
      </c>
    </row>
    <row r="119" spans="1:10">
      <c r="A119" s="5">
        <v>118</v>
      </c>
      <c r="B119" s="5" t="s">
        <v>2674</v>
      </c>
      <c r="C119" s="5" t="s">
        <v>89</v>
      </c>
      <c r="D119" s="5" t="s">
        <v>3082</v>
      </c>
      <c r="E119" s="5" t="s">
        <v>3083</v>
      </c>
      <c r="F119" s="5" t="s">
        <v>3084</v>
      </c>
      <c r="G119" s="5" t="s">
        <v>2678</v>
      </c>
      <c r="J119" s="5" t="s">
        <v>3366</v>
      </c>
    </row>
    <row r="120" spans="1:10">
      <c r="A120" s="5">
        <v>119</v>
      </c>
      <c r="B120" s="5" t="s">
        <v>2674</v>
      </c>
      <c r="C120" s="5" t="s">
        <v>89</v>
      </c>
      <c r="D120" s="5" t="s">
        <v>3085</v>
      </c>
      <c r="E120" s="5" t="s">
        <v>3086</v>
      </c>
      <c r="F120" s="5" t="s">
        <v>3087</v>
      </c>
      <c r="G120" s="5" t="s">
        <v>2757</v>
      </c>
      <c r="J120" s="5" t="s">
        <v>3366</v>
      </c>
    </row>
    <row r="121" spans="1:10">
      <c r="A121" s="5">
        <v>120</v>
      </c>
      <c r="B121" s="5" t="s">
        <v>2674</v>
      </c>
      <c r="C121" s="5" t="s">
        <v>89</v>
      </c>
      <c r="D121" s="5" t="s">
        <v>3088</v>
      </c>
      <c r="E121" s="5" t="s">
        <v>3089</v>
      </c>
      <c r="F121" s="5" t="s">
        <v>3090</v>
      </c>
      <c r="G121" s="5" t="s">
        <v>3034</v>
      </c>
      <c r="J121" s="5" t="s">
        <v>3366</v>
      </c>
    </row>
    <row r="122" spans="1:10">
      <c r="A122" s="5">
        <v>121</v>
      </c>
      <c r="B122" s="5" t="s">
        <v>2674</v>
      </c>
      <c r="C122" s="5" t="s">
        <v>89</v>
      </c>
      <c r="D122" s="5" t="s">
        <v>3091</v>
      </c>
      <c r="E122" s="5" t="s">
        <v>3092</v>
      </c>
      <c r="F122" s="5" t="s">
        <v>3093</v>
      </c>
      <c r="G122" s="5" t="s">
        <v>3071</v>
      </c>
      <c r="H122" s="5" t="s">
        <v>3094</v>
      </c>
      <c r="J122" s="5" t="s">
        <v>3366</v>
      </c>
    </row>
    <row r="123" spans="1:10">
      <c r="A123" s="5">
        <v>122</v>
      </c>
      <c r="B123" s="5" t="s">
        <v>2674</v>
      </c>
      <c r="C123" s="5" t="s">
        <v>89</v>
      </c>
      <c r="D123" s="5" t="s">
        <v>3095</v>
      </c>
      <c r="E123" s="5" t="s">
        <v>3096</v>
      </c>
      <c r="F123" s="5" t="s">
        <v>3097</v>
      </c>
      <c r="G123" s="5" t="s">
        <v>2678</v>
      </c>
      <c r="J123" s="5" t="s">
        <v>3366</v>
      </c>
    </row>
    <row r="124" spans="1:10">
      <c r="A124" s="5">
        <v>123</v>
      </c>
      <c r="B124" s="5" t="s">
        <v>2674</v>
      </c>
      <c r="C124" s="5" t="s">
        <v>89</v>
      </c>
      <c r="D124" s="5" t="s">
        <v>3098</v>
      </c>
      <c r="E124" s="5" t="s">
        <v>3099</v>
      </c>
      <c r="F124" s="5" t="s">
        <v>3100</v>
      </c>
      <c r="G124" s="5" t="s">
        <v>3101</v>
      </c>
      <c r="J124" s="5" t="s">
        <v>3366</v>
      </c>
    </row>
    <row r="125" spans="1:10">
      <c r="A125" s="5">
        <v>124</v>
      </c>
      <c r="B125" s="5" t="s">
        <v>2674</v>
      </c>
      <c r="C125" s="5" t="s">
        <v>89</v>
      </c>
      <c r="D125" s="5" t="s">
        <v>3102</v>
      </c>
      <c r="E125" s="5" t="s">
        <v>3103</v>
      </c>
      <c r="F125" s="5" t="s">
        <v>3104</v>
      </c>
      <c r="G125" s="5" t="s">
        <v>3101</v>
      </c>
      <c r="J125" s="5" t="s">
        <v>3366</v>
      </c>
    </row>
    <row r="126" spans="1:10">
      <c r="A126" s="5">
        <v>125</v>
      </c>
      <c r="B126" s="5" t="s">
        <v>2674</v>
      </c>
      <c r="C126" s="5" t="s">
        <v>89</v>
      </c>
      <c r="D126" s="5" t="s">
        <v>3105</v>
      </c>
      <c r="E126" s="5" t="s">
        <v>3106</v>
      </c>
      <c r="F126" s="5" t="s">
        <v>3107</v>
      </c>
      <c r="G126" s="5" t="s">
        <v>2939</v>
      </c>
      <c r="J126" s="5" t="s">
        <v>3366</v>
      </c>
    </row>
    <row r="127" spans="1:10">
      <c r="A127" s="5">
        <v>126</v>
      </c>
      <c r="B127" s="5" t="s">
        <v>2674</v>
      </c>
      <c r="C127" s="5" t="s">
        <v>89</v>
      </c>
      <c r="D127" s="5" t="s">
        <v>3108</v>
      </c>
      <c r="E127" s="5" t="s">
        <v>3109</v>
      </c>
      <c r="F127" s="5" t="s">
        <v>3110</v>
      </c>
      <c r="G127" s="5" t="s">
        <v>2749</v>
      </c>
      <c r="J127" s="5" t="s">
        <v>3366</v>
      </c>
    </row>
    <row r="128" spans="1:10">
      <c r="A128" s="5">
        <v>127</v>
      </c>
      <c r="B128" s="5" t="s">
        <v>2674</v>
      </c>
      <c r="C128" s="5" t="s">
        <v>89</v>
      </c>
      <c r="D128" s="5" t="s">
        <v>3111</v>
      </c>
      <c r="E128" s="5" t="s">
        <v>3112</v>
      </c>
      <c r="F128" s="5" t="s">
        <v>3113</v>
      </c>
      <c r="G128" s="5" t="s">
        <v>2902</v>
      </c>
      <c r="J128" s="5" t="s">
        <v>3366</v>
      </c>
    </row>
    <row r="129" spans="1:10">
      <c r="A129" s="5">
        <v>128</v>
      </c>
      <c r="B129" s="5" t="s">
        <v>2674</v>
      </c>
      <c r="C129" s="5" t="s">
        <v>89</v>
      </c>
      <c r="D129" s="5" t="s">
        <v>3114</v>
      </c>
      <c r="E129" s="5" t="s">
        <v>3115</v>
      </c>
      <c r="F129" s="5" t="s">
        <v>3116</v>
      </c>
      <c r="G129" s="5" t="s">
        <v>2957</v>
      </c>
      <c r="H129" s="5" t="s">
        <v>3117</v>
      </c>
      <c r="J129" s="5" t="s">
        <v>3366</v>
      </c>
    </row>
    <row r="130" spans="1:10">
      <c r="A130" s="5">
        <v>129</v>
      </c>
      <c r="B130" s="5" t="s">
        <v>2674</v>
      </c>
      <c r="C130" s="5" t="s">
        <v>89</v>
      </c>
      <c r="D130" s="5" t="s">
        <v>3118</v>
      </c>
      <c r="E130" s="5" t="s">
        <v>3119</v>
      </c>
      <c r="F130" s="5" t="s">
        <v>3120</v>
      </c>
      <c r="G130" s="5" t="s">
        <v>2753</v>
      </c>
      <c r="J130" s="5" t="s">
        <v>3366</v>
      </c>
    </row>
    <row r="131" spans="1:10">
      <c r="A131" s="5">
        <v>130</v>
      </c>
      <c r="B131" s="5" t="s">
        <v>2674</v>
      </c>
      <c r="C131" s="5" t="s">
        <v>89</v>
      </c>
      <c r="D131" s="5" t="s">
        <v>3121</v>
      </c>
      <c r="E131" s="5" t="s">
        <v>3122</v>
      </c>
      <c r="F131" s="5" t="s">
        <v>3123</v>
      </c>
      <c r="G131" s="5" t="s">
        <v>3034</v>
      </c>
      <c r="J131" s="5" t="s">
        <v>3366</v>
      </c>
    </row>
    <row r="132" spans="1:10">
      <c r="A132" s="5">
        <v>131</v>
      </c>
      <c r="B132" s="5" t="s">
        <v>2674</v>
      </c>
      <c r="C132" s="5" t="s">
        <v>89</v>
      </c>
      <c r="D132" s="5" t="s">
        <v>3124</v>
      </c>
      <c r="E132" s="5" t="s">
        <v>3125</v>
      </c>
      <c r="F132" s="5" t="s">
        <v>3126</v>
      </c>
      <c r="G132" s="5" t="s">
        <v>2749</v>
      </c>
      <c r="J132" s="5" t="s">
        <v>3366</v>
      </c>
    </row>
    <row r="133" spans="1:10">
      <c r="A133" s="5">
        <v>132</v>
      </c>
      <c r="B133" s="5" t="s">
        <v>2674</v>
      </c>
      <c r="C133" s="5" t="s">
        <v>89</v>
      </c>
      <c r="D133" s="5" t="s">
        <v>3127</v>
      </c>
      <c r="E133" s="5" t="s">
        <v>3128</v>
      </c>
      <c r="F133" s="5" t="s">
        <v>3129</v>
      </c>
      <c r="G133" s="5" t="s">
        <v>2734</v>
      </c>
      <c r="J133" s="5" t="s">
        <v>3366</v>
      </c>
    </row>
    <row r="134" spans="1:10">
      <c r="A134" s="5">
        <v>133</v>
      </c>
      <c r="B134" s="5" t="s">
        <v>2674</v>
      </c>
      <c r="C134" s="5" t="s">
        <v>89</v>
      </c>
      <c r="D134" s="5" t="s">
        <v>3130</v>
      </c>
      <c r="E134" s="5" t="s">
        <v>3131</v>
      </c>
      <c r="F134" s="5" t="s">
        <v>3132</v>
      </c>
      <c r="G134" s="5" t="s">
        <v>2709</v>
      </c>
      <c r="J134" s="5" t="s">
        <v>3366</v>
      </c>
    </row>
    <row r="135" spans="1:10">
      <c r="A135" s="5">
        <v>134</v>
      </c>
      <c r="B135" s="5" t="s">
        <v>2674</v>
      </c>
      <c r="C135" s="5" t="s">
        <v>89</v>
      </c>
      <c r="D135" s="5" t="s">
        <v>3133</v>
      </c>
      <c r="E135" s="5" t="s">
        <v>3134</v>
      </c>
      <c r="F135" s="5" t="s">
        <v>3135</v>
      </c>
      <c r="G135" s="5" t="s">
        <v>2709</v>
      </c>
      <c r="J135" s="5" t="s">
        <v>3366</v>
      </c>
    </row>
    <row r="136" spans="1:10">
      <c r="A136" s="5">
        <v>135</v>
      </c>
      <c r="B136" s="5" t="s">
        <v>2674</v>
      </c>
      <c r="C136" s="5" t="s">
        <v>89</v>
      </c>
      <c r="D136" s="5" t="s">
        <v>3136</v>
      </c>
      <c r="E136" s="5" t="s">
        <v>3137</v>
      </c>
      <c r="F136" s="5" t="s">
        <v>3138</v>
      </c>
      <c r="G136" s="5" t="s">
        <v>3139</v>
      </c>
      <c r="J136" s="5" t="s">
        <v>3366</v>
      </c>
    </row>
    <row r="137" spans="1:10">
      <c r="A137" s="5">
        <v>136</v>
      </c>
      <c r="B137" s="5" t="s">
        <v>2674</v>
      </c>
      <c r="C137" s="5" t="s">
        <v>89</v>
      </c>
      <c r="D137" s="5" t="s">
        <v>3140</v>
      </c>
      <c r="E137" s="5" t="s">
        <v>3141</v>
      </c>
      <c r="F137" s="5" t="s">
        <v>3142</v>
      </c>
      <c r="G137" s="5" t="s">
        <v>2757</v>
      </c>
      <c r="J137" s="5" t="s">
        <v>3366</v>
      </c>
    </row>
    <row r="138" spans="1:10">
      <c r="A138" s="5">
        <v>137</v>
      </c>
      <c r="B138" s="5" t="s">
        <v>2674</v>
      </c>
      <c r="C138" s="5" t="s">
        <v>89</v>
      </c>
      <c r="D138" s="5" t="s">
        <v>3143</v>
      </c>
      <c r="E138" s="5" t="s">
        <v>3144</v>
      </c>
      <c r="F138" s="5" t="s">
        <v>3145</v>
      </c>
      <c r="G138" s="5" t="s">
        <v>2734</v>
      </c>
      <c r="J138" s="5" t="s">
        <v>3366</v>
      </c>
    </row>
    <row r="139" spans="1:10">
      <c r="A139" s="5">
        <v>138</v>
      </c>
      <c r="B139" s="5" t="s">
        <v>2674</v>
      </c>
      <c r="C139" s="5" t="s">
        <v>89</v>
      </c>
      <c r="D139" s="5" t="s">
        <v>3146</v>
      </c>
      <c r="E139" s="5" t="s">
        <v>3147</v>
      </c>
      <c r="F139" s="5" t="s">
        <v>3148</v>
      </c>
      <c r="G139" s="5" t="s">
        <v>2678</v>
      </c>
      <c r="J139" s="5" t="s">
        <v>3366</v>
      </c>
    </row>
    <row r="140" spans="1:10">
      <c r="A140" s="5">
        <v>139</v>
      </c>
      <c r="B140" s="5" t="s">
        <v>2674</v>
      </c>
      <c r="C140" s="5" t="s">
        <v>89</v>
      </c>
      <c r="D140" s="5" t="s">
        <v>3149</v>
      </c>
      <c r="E140" s="5" t="s">
        <v>3150</v>
      </c>
      <c r="F140" s="5" t="s">
        <v>3151</v>
      </c>
      <c r="G140" s="5" t="s">
        <v>2678</v>
      </c>
      <c r="J140" s="5" t="s">
        <v>3366</v>
      </c>
    </row>
    <row r="141" spans="1:10">
      <c r="A141" s="5">
        <v>140</v>
      </c>
      <c r="B141" s="5" t="s">
        <v>2674</v>
      </c>
      <c r="C141" s="5" t="s">
        <v>89</v>
      </c>
      <c r="D141" s="5" t="s">
        <v>3152</v>
      </c>
      <c r="E141" s="5" t="s">
        <v>3153</v>
      </c>
      <c r="F141" s="5" t="s">
        <v>3154</v>
      </c>
      <c r="G141" s="5" t="s">
        <v>2757</v>
      </c>
      <c r="J141" s="5" t="s">
        <v>3366</v>
      </c>
    </row>
    <row r="142" spans="1:10">
      <c r="A142" s="5">
        <v>141</v>
      </c>
      <c r="B142" s="5" t="s">
        <v>2674</v>
      </c>
      <c r="C142" s="5" t="s">
        <v>89</v>
      </c>
      <c r="D142" s="5" t="s">
        <v>3155</v>
      </c>
      <c r="E142" s="5" t="s">
        <v>3156</v>
      </c>
      <c r="F142" s="5" t="s">
        <v>3157</v>
      </c>
      <c r="G142" s="5" t="s">
        <v>2749</v>
      </c>
      <c r="J142" s="5" t="s">
        <v>3366</v>
      </c>
    </row>
    <row r="143" spans="1:10">
      <c r="A143" s="5">
        <v>142</v>
      </c>
      <c r="B143" s="5" t="s">
        <v>2674</v>
      </c>
      <c r="C143" s="5" t="s">
        <v>89</v>
      </c>
      <c r="D143" s="5" t="s">
        <v>3158</v>
      </c>
      <c r="E143" s="5" t="s">
        <v>3159</v>
      </c>
      <c r="F143" s="5" t="s">
        <v>3160</v>
      </c>
      <c r="G143" s="5" t="s">
        <v>2713</v>
      </c>
      <c r="J143" s="5" t="s">
        <v>3366</v>
      </c>
    </row>
    <row r="144" spans="1:10">
      <c r="A144" s="5">
        <v>143</v>
      </c>
      <c r="B144" s="5" t="s">
        <v>2674</v>
      </c>
      <c r="C144" s="5" t="s">
        <v>89</v>
      </c>
      <c r="D144" s="5" t="s">
        <v>3161</v>
      </c>
      <c r="E144" s="5" t="s">
        <v>3162</v>
      </c>
      <c r="F144" s="5" t="s">
        <v>3163</v>
      </c>
      <c r="G144" s="5" t="s">
        <v>2678</v>
      </c>
      <c r="J144" s="5" t="s">
        <v>3366</v>
      </c>
    </row>
    <row r="145" spans="1:10">
      <c r="A145" s="5">
        <v>144</v>
      </c>
      <c r="B145" s="5" t="s">
        <v>2674</v>
      </c>
      <c r="C145" s="5" t="s">
        <v>89</v>
      </c>
      <c r="D145" s="5" t="s">
        <v>3164</v>
      </c>
      <c r="E145" s="5" t="s">
        <v>3165</v>
      </c>
      <c r="F145" s="5" t="s">
        <v>3166</v>
      </c>
      <c r="G145" s="5" t="s">
        <v>2678</v>
      </c>
      <c r="H145" s="5" t="s">
        <v>3167</v>
      </c>
      <c r="J145" s="5" t="s">
        <v>3366</v>
      </c>
    </row>
    <row r="146" spans="1:10">
      <c r="A146" s="5">
        <v>145</v>
      </c>
      <c r="B146" s="5" t="s">
        <v>2674</v>
      </c>
      <c r="C146" s="5" t="s">
        <v>89</v>
      </c>
      <c r="D146" s="5" t="s">
        <v>3168</v>
      </c>
      <c r="E146" s="5" t="s">
        <v>3169</v>
      </c>
      <c r="F146" s="5" t="s">
        <v>3170</v>
      </c>
      <c r="G146" s="5" t="s">
        <v>3034</v>
      </c>
      <c r="H146" s="5" t="s">
        <v>3171</v>
      </c>
      <c r="J146" s="5" t="s">
        <v>3366</v>
      </c>
    </row>
    <row r="147" spans="1:10">
      <c r="A147" s="5">
        <v>146</v>
      </c>
      <c r="B147" s="5" t="s">
        <v>2674</v>
      </c>
      <c r="C147" s="5" t="s">
        <v>89</v>
      </c>
      <c r="D147" s="5" t="s">
        <v>3172</v>
      </c>
      <c r="E147" s="5" t="s">
        <v>3173</v>
      </c>
      <c r="F147" s="5" t="s">
        <v>3174</v>
      </c>
      <c r="G147" s="5" t="s">
        <v>2678</v>
      </c>
      <c r="J147" s="5" t="s">
        <v>3366</v>
      </c>
    </row>
    <row r="148" spans="1:10">
      <c r="A148" s="5">
        <v>147</v>
      </c>
      <c r="B148" s="5" t="s">
        <v>2674</v>
      </c>
      <c r="C148" s="5" t="s">
        <v>89</v>
      </c>
      <c r="D148" s="5" t="s">
        <v>3175</v>
      </c>
      <c r="E148" s="5" t="s">
        <v>3176</v>
      </c>
      <c r="F148" s="5" t="s">
        <v>3177</v>
      </c>
      <c r="G148" s="5" t="s">
        <v>2761</v>
      </c>
      <c r="H148" s="5" t="s">
        <v>3178</v>
      </c>
      <c r="J148" s="5" t="s">
        <v>3366</v>
      </c>
    </row>
    <row r="149" spans="1:10">
      <c r="A149" s="5">
        <v>148</v>
      </c>
      <c r="B149" s="5" t="s">
        <v>2674</v>
      </c>
      <c r="C149" s="5" t="s">
        <v>89</v>
      </c>
      <c r="D149" s="5" t="s">
        <v>3179</v>
      </c>
      <c r="E149" s="5" t="s">
        <v>3180</v>
      </c>
      <c r="F149" s="5" t="s">
        <v>3181</v>
      </c>
      <c r="G149" s="5" t="s">
        <v>3182</v>
      </c>
      <c r="J149" s="5" t="s">
        <v>3366</v>
      </c>
    </row>
    <row r="150" spans="1:10">
      <c r="A150" s="5">
        <v>149</v>
      </c>
      <c r="B150" s="5" t="s">
        <v>2674</v>
      </c>
      <c r="C150" s="5" t="s">
        <v>89</v>
      </c>
      <c r="D150" s="5" t="s">
        <v>3183</v>
      </c>
      <c r="E150" s="5" t="s">
        <v>3184</v>
      </c>
      <c r="F150" s="5" t="s">
        <v>3185</v>
      </c>
      <c r="G150" s="5" t="s">
        <v>2761</v>
      </c>
      <c r="J150" s="5" t="s">
        <v>3366</v>
      </c>
    </row>
    <row r="151" spans="1:10">
      <c r="A151" s="5">
        <v>150</v>
      </c>
      <c r="B151" s="5" t="s">
        <v>2674</v>
      </c>
      <c r="C151" s="5" t="s">
        <v>89</v>
      </c>
      <c r="D151" s="5" t="s">
        <v>3186</v>
      </c>
      <c r="E151" s="5" t="s">
        <v>3187</v>
      </c>
      <c r="F151" s="5" t="s">
        <v>3188</v>
      </c>
      <c r="G151" s="5" t="s">
        <v>2678</v>
      </c>
      <c r="J151" s="5" t="s">
        <v>3366</v>
      </c>
    </row>
    <row r="152" spans="1:10">
      <c r="A152" s="5">
        <v>151</v>
      </c>
      <c r="B152" s="5" t="s">
        <v>2674</v>
      </c>
      <c r="C152" s="5" t="s">
        <v>89</v>
      </c>
      <c r="D152" s="5" t="s">
        <v>3189</v>
      </c>
      <c r="E152" s="5" t="s">
        <v>3190</v>
      </c>
      <c r="F152" s="5" t="s">
        <v>3191</v>
      </c>
      <c r="G152" s="5" t="s">
        <v>2761</v>
      </c>
      <c r="J152" s="5" t="s">
        <v>3366</v>
      </c>
    </row>
    <row r="153" spans="1:10">
      <c r="A153" s="5">
        <v>152</v>
      </c>
      <c r="B153" s="5" t="s">
        <v>2674</v>
      </c>
      <c r="C153" s="5" t="s">
        <v>89</v>
      </c>
      <c r="D153" s="5" t="s">
        <v>3192</v>
      </c>
      <c r="E153" s="5" t="s">
        <v>3193</v>
      </c>
      <c r="F153" s="5" t="s">
        <v>3194</v>
      </c>
      <c r="G153" s="5" t="s">
        <v>2682</v>
      </c>
      <c r="J153" s="5" t="s">
        <v>3366</v>
      </c>
    </row>
    <row r="154" spans="1:10">
      <c r="A154" s="5">
        <v>153</v>
      </c>
      <c r="B154" s="5" t="s">
        <v>2674</v>
      </c>
      <c r="C154" s="5" t="s">
        <v>89</v>
      </c>
      <c r="D154" s="5" t="s">
        <v>3195</v>
      </c>
      <c r="E154" s="5" t="s">
        <v>3196</v>
      </c>
      <c r="F154" s="5" t="s">
        <v>3197</v>
      </c>
      <c r="G154" s="5" t="s">
        <v>2753</v>
      </c>
      <c r="J154" s="5" t="s">
        <v>3366</v>
      </c>
    </row>
    <row r="155" spans="1:10">
      <c r="A155" s="5">
        <v>154</v>
      </c>
      <c r="B155" s="5" t="s">
        <v>2674</v>
      </c>
      <c r="C155" s="5" t="s">
        <v>89</v>
      </c>
      <c r="D155" s="5" t="s">
        <v>3198</v>
      </c>
      <c r="E155" s="5" t="s">
        <v>3199</v>
      </c>
      <c r="F155" s="5" t="s">
        <v>3200</v>
      </c>
      <c r="G155" s="5" t="s">
        <v>2741</v>
      </c>
      <c r="J155" s="5" t="s">
        <v>3366</v>
      </c>
    </row>
    <row r="156" spans="1:10">
      <c r="A156" s="5">
        <v>155</v>
      </c>
      <c r="B156" s="5" t="s">
        <v>2674</v>
      </c>
      <c r="C156" s="5" t="s">
        <v>89</v>
      </c>
      <c r="D156" s="5" t="s">
        <v>3201</v>
      </c>
      <c r="E156" s="5" t="s">
        <v>3202</v>
      </c>
      <c r="F156" s="5" t="s">
        <v>3203</v>
      </c>
      <c r="G156" s="5" t="s">
        <v>2993</v>
      </c>
      <c r="J156" s="5" t="s">
        <v>3366</v>
      </c>
    </row>
    <row r="157" spans="1:10">
      <c r="A157" s="5">
        <v>156</v>
      </c>
      <c r="B157" s="5" t="s">
        <v>2674</v>
      </c>
      <c r="C157" s="5" t="s">
        <v>89</v>
      </c>
      <c r="D157" s="5" t="s">
        <v>3204</v>
      </c>
      <c r="E157" s="5" t="s">
        <v>3205</v>
      </c>
      <c r="F157" s="5" t="s">
        <v>3206</v>
      </c>
      <c r="G157" s="5" t="s">
        <v>2682</v>
      </c>
      <c r="J157" s="5" t="s">
        <v>3366</v>
      </c>
    </row>
    <row r="158" spans="1:10">
      <c r="A158" s="5">
        <v>157</v>
      </c>
      <c r="B158" s="5" t="s">
        <v>2674</v>
      </c>
      <c r="C158" s="5" t="s">
        <v>89</v>
      </c>
      <c r="D158" s="5" t="s">
        <v>3207</v>
      </c>
      <c r="E158" s="5" t="s">
        <v>3208</v>
      </c>
      <c r="F158" s="5" t="s">
        <v>3209</v>
      </c>
      <c r="G158" s="5" t="s">
        <v>2757</v>
      </c>
      <c r="J158" s="5" t="s">
        <v>3366</v>
      </c>
    </row>
    <row r="159" spans="1:10">
      <c r="A159" s="5">
        <v>158</v>
      </c>
      <c r="B159" s="5" t="s">
        <v>2674</v>
      </c>
      <c r="C159" s="5" t="s">
        <v>89</v>
      </c>
      <c r="D159" s="5" t="s">
        <v>3210</v>
      </c>
      <c r="E159" s="5" t="s">
        <v>3211</v>
      </c>
      <c r="F159" s="5" t="s">
        <v>3212</v>
      </c>
      <c r="G159" s="5" t="s">
        <v>2726</v>
      </c>
      <c r="J159" s="5" t="s">
        <v>3366</v>
      </c>
    </row>
    <row r="160" spans="1:10">
      <c r="A160" s="5">
        <v>159</v>
      </c>
      <c r="B160" s="5" t="s">
        <v>2674</v>
      </c>
      <c r="C160" s="5" t="s">
        <v>89</v>
      </c>
      <c r="D160" s="5" t="s">
        <v>3213</v>
      </c>
      <c r="E160" s="5" t="s">
        <v>3214</v>
      </c>
      <c r="F160" s="5" t="s">
        <v>3215</v>
      </c>
      <c r="G160" s="5" t="s">
        <v>2726</v>
      </c>
      <c r="J160" s="5" t="s">
        <v>3366</v>
      </c>
    </row>
    <row r="161" spans="1:10">
      <c r="A161" s="5">
        <v>160</v>
      </c>
      <c r="B161" s="5" t="s">
        <v>2674</v>
      </c>
      <c r="C161" s="5" t="s">
        <v>89</v>
      </c>
      <c r="D161" s="5" t="s">
        <v>3216</v>
      </c>
      <c r="E161" s="5" t="s">
        <v>3217</v>
      </c>
      <c r="F161" s="5" t="s">
        <v>3218</v>
      </c>
      <c r="G161" s="5" t="s">
        <v>2686</v>
      </c>
      <c r="J161" s="5" t="s">
        <v>3366</v>
      </c>
    </row>
    <row r="162" spans="1:10">
      <c r="A162" s="5">
        <v>161</v>
      </c>
      <c r="B162" s="5" t="s">
        <v>2674</v>
      </c>
      <c r="C162" s="5" t="s">
        <v>89</v>
      </c>
      <c r="D162" s="5" t="s">
        <v>3219</v>
      </c>
      <c r="E162" s="5" t="s">
        <v>3220</v>
      </c>
      <c r="F162" s="5" t="s">
        <v>3221</v>
      </c>
      <c r="G162" s="5" t="s">
        <v>3071</v>
      </c>
      <c r="J162" s="5" t="s">
        <v>3366</v>
      </c>
    </row>
    <row r="163" spans="1:10">
      <c r="A163" s="5">
        <v>162</v>
      </c>
      <c r="B163" s="5" t="s">
        <v>2674</v>
      </c>
      <c r="C163" s="5" t="s">
        <v>89</v>
      </c>
      <c r="D163" s="5" t="s">
        <v>3222</v>
      </c>
      <c r="E163" s="5" t="s">
        <v>3223</v>
      </c>
      <c r="F163" s="5" t="s">
        <v>3224</v>
      </c>
      <c r="G163" s="5" t="s">
        <v>3225</v>
      </c>
      <c r="J163" s="5" t="s">
        <v>3366</v>
      </c>
    </row>
    <row r="164" spans="1:10">
      <c r="A164" s="5">
        <v>163</v>
      </c>
      <c r="B164" s="5" t="s">
        <v>2674</v>
      </c>
      <c r="C164" s="5" t="s">
        <v>89</v>
      </c>
      <c r="D164" s="5" t="s">
        <v>3226</v>
      </c>
      <c r="E164" s="5" t="s">
        <v>3227</v>
      </c>
      <c r="F164" s="5" t="s">
        <v>3228</v>
      </c>
      <c r="G164" s="5" t="s">
        <v>2757</v>
      </c>
      <c r="J164" s="5" t="s">
        <v>3366</v>
      </c>
    </row>
    <row r="165" spans="1:10">
      <c r="A165" s="5">
        <v>164</v>
      </c>
      <c r="B165" s="5" t="s">
        <v>2674</v>
      </c>
      <c r="C165" s="5" t="s">
        <v>89</v>
      </c>
      <c r="D165" s="5" t="s">
        <v>3229</v>
      </c>
      <c r="E165" s="5" t="s">
        <v>3230</v>
      </c>
      <c r="F165" s="5" t="s">
        <v>3231</v>
      </c>
      <c r="G165" s="5" t="s">
        <v>3232</v>
      </c>
      <c r="J165" s="5" t="s">
        <v>3366</v>
      </c>
    </row>
    <row r="166" spans="1:10">
      <c r="A166" s="5">
        <v>165</v>
      </c>
      <c r="B166" s="5" t="s">
        <v>2674</v>
      </c>
      <c r="C166" s="5" t="s">
        <v>89</v>
      </c>
      <c r="D166" s="5" t="s">
        <v>3233</v>
      </c>
      <c r="E166" s="5" t="s">
        <v>3230</v>
      </c>
      <c r="F166" s="5" t="s">
        <v>3234</v>
      </c>
      <c r="G166" s="5" t="s">
        <v>3235</v>
      </c>
      <c r="J166" s="5" t="s">
        <v>3366</v>
      </c>
    </row>
    <row r="167" spans="1:10">
      <c r="A167" s="5">
        <v>166</v>
      </c>
      <c r="B167" s="5" t="s">
        <v>2674</v>
      </c>
      <c r="C167" s="5" t="s">
        <v>89</v>
      </c>
      <c r="D167" s="5" t="s">
        <v>3236</v>
      </c>
      <c r="E167" s="5" t="s">
        <v>3230</v>
      </c>
      <c r="F167" s="5" t="s">
        <v>3237</v>
      </c>
      <c r="G167" s="5" t="s">
        <v>2709</v>
      </c>
      <c r="J167" s="5" t="s">
        <v>3366</v>
      </c>
    </row>
    <row r="168" spans="1:10">
      <c r="A168" s="5">
        <v>167</v>
      </c>
      <c r="B168" s="5" t="s">
        <v>2674</v>
      </c>
      <c r="C168" s="5" t="s">
        <v>89</v>
      </c>
      <c r="D168" s="5" t="s">
        <v>3238</v>
      </c>
      <c r="E168" s="5" t="s">
        <v>3239</v>
      </c>
      <c r="F168" s="5" t="s">
        <v>3240</v>
      </c>
      <c r="G168" s="5" t="s">
        <v>2902</v>
      </c>
      <c r="J168" s="5" t="s">
        <v>3366</v>
      </c>
    </row>
    <row r="169" spans="1:10">
      <c r="A169" s="5">
        <v>168</v>
      </c>
      <c r="B169" s="5" t="s">
        <v>2674</v>
      </c>
      <c r="C169" s="5" t="s">
        <v>89</v>
      </c>
      <c r="D169" s="5" t="s">
        <v>3241</v>
      </c>
      <c r="E169" s="5" t="s">
        <v>3242</v>
      </c>
      <c r="F169" s="5" t="s">
        <v>3243</v>
      </c>
      <c r="G169" s="5" t="s">
        <v>2757</v>
      </c>
      <c r="J169" s="5" t="s">
        <v>3366</v>
      </c>
    </row>
    <row r="170" spans="1:10">
      <c r="A170" s="5">
        <v>169</v>
      </c>
      <c r="B170" s="5" t="s">
        <v>2674</v>
      </c>
      <c r="C170" s="5" t="s">
        <v>89</v>
      </c>
      <c r="D170" s="5" t="s">
        <v>3244</v>
      </c>
      <c r="E170" s="5" t="s">
        <v>3245</v>
      </c>
      <c r="F170" s="5" t="s">
        <v>3246</v>
      </c>
      <c r="G170" s="5" t="s">
        <v>2678</v>
      </c>
      <c r="J170" s="5" t="s">
        <v>3366</v>
      </c>
    </row>
    <row r="171" spans="1:10">
      <c r="A171" s="5">
        <v>170</v>
      </c>
      <c r="B171" s="5" t="s">
        <v>2674</v>
      </c>
      <c r="C171" s="5" t="s">
        <v>89</v>
      </c>
      <c r="D171" s="5" t="s">
        <v>3247</v>
      </c>
      <c r="E171" s="5" t="s">
        <v>3248</v>
      </c>
      <c r="F171" s="5" t="s">
        <v>3249</v>
      </c>
      <c r="G171" s="5" t="s">
        <v>2935</v>
      </c>
      <c r="J171" s="5" t="s">
        <v>3366</v>
      </c>
    </row>
    <row r="172" spans="1:10">
      <c r="A172" s="5">
        <v>171</v>
      </c>
      <c r="B172" s="5" t="s">
        <v>2674</v>
      </c>
      <c r="C172" s="5" t="s">
        <v>89</v>
      </c>
      <c r="D172" s="5" t="s">
        <v>3250</v>
      </c>
      <c r="E172" s="5" t="s">
        <v>3251</v>
      </c>
      <c r="F172" s="5" t="s">
        <v>3252</v>
      </c>
      <c r="G172" s="5" t="s">
        <v>3101</v>
      </c>
      <c r="J172" s="5" t="s">
        <v>3366</v>
      </c>
    </row>
    <row r="173" spans="1:10">
      <c r="A173" s="5">
        <v>172</v>
      </c>
      <c r="B173" s="5" t="s">
        <v>2674</v>
      </c>
      <c r="C173" s="5" t="s">
        <v>89</v>
      </c>
      <c r="D173" s="5" t="s">
        <v>3253</v>
      </c>
      <c r="E173" s="5" t="s">
        <v>3254</v>
      </c>
      <c r="F173" s="5" t="s">
        <v>3255</v>
      </c>
      <c r="G173" s="5" t="s">
        <v>2757</v>
      </c>
      <c r="J173" s="5" t="s">
        <v>3366</v>
      </c>
    </row>
    <row r="174" spans="1:10">
      <c r="A174" s="5">
        <v>173</v>
      </c>
      <c r="B174" s="5" t="s">
        <v>2674</v>
      </c>
      <c r="C174" s="5" t="s">
        <v>89</v>
      </c>
      <c r="D174" s="5" t="s">
        <v>3256</v>
      </c>
      <c r="E174" s="5" t="s">
        <v>3257</v>
      </c>
      <c r="F174" s="5" t="s">
        <v>3258</v>
      </c>
      <c r="G174" s="5" t="s">
        <v>3101</v>
      </c>
      <c r="J174" s="5" t="s">
        <v>3366</v>
      </c>
    </row>
    <row r="175" spans="1:10">
      <c r="A175" s="5">
        <v>174</v>
      </c>
      <c r="B175" s="5" t="s">
        <v>2674</v>
      </c>
      <c r="C175" s="5" t="s">
        <v>89</v>
      </c>
      <c r="D175" s="5" t="s">
        <v>3259</v>
      </c>
      <c r="E175" s="5" t="s">
        <v>3260</v>
      </c>
      <c r="F175" s="5" t="s">
        <v>3261</v>
      </c>
      <c r="G175" s="5" t="s">
        <v>2709</v>
      </c>
      <c r="J175" s="5" t="s">
        <v>3366</v>
      </c>
    </row>
    <row r="176" spans="1:10">
      <c r="A176" s="5">
        <v>175</v>
      </c>
      <c r="B176" s="5" t="s">
        <v>2674</v>
      </c>
      <c r="C176" s="5" t="s">
        <v>89</v>
      </c>
      <c r="D176" s="5" t="s">
        <v>3262</v>
      </c>
      <c r="E176" s="5" t="s">
        <v>3263</v>
      </c>
      <c r="F176" s="5" t="s">
        <v>3264</v>
      </c>
      <c r="G176" s="5" t="s">
        <v>2697</v>
      </c>
      <c r="J176" s="5" t="s">
        <v>3366</v>
      </c>
    </row>
    <row r="177" spans="1:10">
      <c r="A177" s="5">
        <v>176</v>
      </c>
      <c r="B177" s="5" t="s">
        <v>2674</v>
      </c>
      <c r="C177" s="5" t="s">
        <v>89</v>
      </c>
      <c r="D177" s="5" t="s">
        <v>3265</v>
      </c>
      <c r="E177" s="5" t="s">
        <v>3266</v>
      </c>
      <c r="F177" s="5" t="s">
        <v>3267</v>
      </c>
      <c r="G177" s="5" t="s">
        <v>2709</v>
      </c>
      <c r="J177" s="5" t="s">
        <v>3366</v>
      </c>
    </row>
    <row r="178" spans="1:10">
      <c r="A178" s="5">
        <v>177</v>
      </c>
      <c r="B178" s="5" t="s">
        <v>2674</v>
      </c>
      <c r="C178" s="5" t="s">
        <v>89</v>
      </c>
      <c r="D178" s="5" t="s">
        <v>3268</v>
      </c>
      <c r="E178" s="5" t="s">
        <v>3269</v>
      </c>
      <c r="F178" s="5" t="s">
        <v>3270</v>
      </c>
      <c r="G178" s="5" t="s">
        <v>2678</v>
      </c>
      <c r="J178" s="5" t="s">
        <v>3366</v>
      </c>
    </row>
    <row r="179" spans="1:10">
      <c r="A179" s="5">
        <v>178</v>
      </c>
      <c r="B179" s="5" t="s">
        <v>2674</v>
      </c>
      <c r="C179" s="5" t="s">
        <v>89</v>
      </c>
      <c r="D179" s="5" t="s">
        <v>3271</v>
      </c>
      <c r="E179" s="5" t="s">
        <v>3272</v>
      </c>
      <c r="F179" s="5" t="s">
        <v>3273</v>
      </c>
      <c r="G179" s="5" t="s">
        <v>3071</v>
      </c>
      <c r="J179" s="5" t="s">
        <v>3366</v>
      </c>
    </row>
    <row r="180" spans="1:10">
      <c r="A180" s="5">
        <v>179</v>
      </c>
      <c r="B180" s="5" t="s">
        <v>2674</v>
      </c>
      <c r="C180" s="5" t="s">
        <v>89</v>
      </c>
      <c r="D180" s="5" t="s">
        <v>3274</v>
      </c>
      <c r="E180" s="5" t="s">
        <v>3275</v>
      </c>
      <c r="F180" s="5" t="s">
        <v>3276</v>
      </c>
      <c r="G180" s="5" t="s">
        <v>2757</v>
      </c>
      <c r="J180" s="5" t="s">
        <v>3366</v>
      </c>
    </row>
    <row r="181" spans="1:10">
      <c r="A181" s="5">
        <v>180</v>
      </c>
      <c r="B181" s="5" t="s">
        <v>2674</v>
      </c>
      <c r="C181" s="5" t="s">
        <v>89</v>
      </c>
      <c r="D181" s="5" t="s">
        <v>3277</v>
      </c>
      <c r="E181" s="5" t="s">
        <v>3278</v>
      </c>
      <c r="F181" s="5" t="s">
        <v>3279</v>
      </c>
      <c r="G181" s="5" t="s">
        <v>2678</v>
      </c>
      <c r="J181" s="5" t="s">
        <v>3366</v>
      </c>
    </row>
    <row r="182" spans="1:10">
      <c r="A182" s="5">
        <v>181</v>
      </c>
      <c r="B182" s="5" t="s">
        <v>2674</v>
      </c>
      <c r="C182" s="5" t="s">
        <v>89</v>
      </c>
      <c r="D182" s="5" t="s">
        <v>3280</v>
      </c>
      <c r="E182" s="5" t="s">
        <v>3281</v>
      </c>
      <c r="F182" s="5" t="s">
        <v>3282</v>
      </c>
      <c r="G182" s="5" t="s">
        <v>2730</v>
      </c>
      <c r="J182" s="5" t="s">
        <v>3366</v>
      </c>
    </row>
    <row r="183" spans="1:10">
      <c r="A183" s="5">
        <v>182</v>
      </c>
      <c r="B183" s="5" t="s">
        <v>2674</v>
      </c>
      <c r="C183" s="5" t="s">
        <v>89</v>
      </c>
      <c r="D183" s="5" t="s">
        <v>3283</v>
      </c>
      <c r="E183" s="5" t="s">
        <v>3284</v>
      </c>
      <c r="F183" s="5" t="s">
        <v>3285</v>
      </c>
      <c r="G183" s="5" t="s">
        <v>2709</v>
      </c>
      <c r="J183" s="5" t="s">
        <v>3366</v>
      </c>
    </row>
    <row r="184" spans="1:10">
      <c r="A184" s="5">
        <v>183</v>
      </c>
      <c r="B184" s="5" t="s">
        <v>2674</v>
      </c>
      <c r="C184" s="5" t="s">
        <v>89</v>
      </c>
      <c r="D184" s="5" t="s">
        <v>3286</v>
      </c>
      <c r="E184" s="5" t="s">
        <v>3287</v>
      </c>
      <c r="F184" s="5" t="s">
        <v>3288</v>
      </c>
      <c r="G184" s="5" t="s">
        <v>2753</v>
      </c>
      <c r="J184" s="5" t="s">
        <v>3366</v>
      </c>
    </row>
    <row r="185" spans="1:10">
      <c r="A185" s="5">
        <v>184</v>
      </c>
      <c r="B185" s="5" t="s">
        <v>2674</v>
      </c>
      <c r="C185" s="5" t="s">
        <v>89</v>
      </c>
      <c r="D185" s="5" t="s">
        <v>3289</v>
      </c>
      <c r="E185" s="5" t="s">
        <v>3290</v>
      </c>
      <c r="F185" s="5" t="s">
        <v>3291</v>
      </c>
      <c r="G185" s="5" t="s">
        <v>2734</v>
      </c>
      <c r="J185" s="5" t="s">
        <v>3366</v>
      </c>
    </row>
    <row r="186" spans="1:10">
      <c r="A186" s="5">
        <v>185</v>
      </c>
      <c r="B186" s="5" t="s">
        <v>2674</v>
      </c>
      <c r="C186" s="5" t="s">
        <v>89</v>
      </c>
      <c r="D186" s="5" t="s">
        <v>3292</v>
      </c>
      <c r="E186" s="5" t="s">
        <v>3293</v>
      </c>
      <c r="F186" s="5" t="s">
        <v>3294</v>
      </c>
      <c r="G186" s="5" t="s">
        <v>2745</v>
      </c>
      <c r="J186" s="5" t="s">
        <v>3366</v>
      </c>
    </row>
    <row r="187" spans="1:10">
      <c r="A187" s="5">
        <v>186</v>
      </c>
      <c r="B187" s="5" t="s">
        <v>2674</v>
      </c>
      <c r="C187" s="5" t="s">
        <v>89</v>
      </c>
      <c r="D187" s="5" t="s">
        <v>3295</v>
      </c>
      <c r="E187" s="5" t="s">
        <v>3296</v>
      </c>
      <c r="F187" s="5" t="s">
        <v>3297</v>
      </c>
      <c r="G187" s="5" t="s">
        <v>2701</v>
      </c>
      <c r="J187" s="5" t="s">
        <v>3366</v>
      </c>
    </row>
    <row r="188" spans="1:10">
      <c r="A188" s="5">
        <v>187</v>
      </c>
      <c r="B188" s="5" t="s">
        <v>2674</v>
      </c>
      <c r="C188" s="5" t="s">
        <v>89</v>
      </c>
      <c r="D188" s="5" t="s">
        <v>3298</v>
      </c>
      <c r="E188" s="5" t="s">
        <v>3299</v>
      </c>
      <c r="F188" s="5" t="s">
        <v>3300</v>
      </c>
      <c r="G188" s="5" t="s">
        <v>3014</v>
      </c>
      <c r="J188" s="5" t="s">
        <v>3366</v>
      </c>
    </row>
    <row r="189" spans="1:10">
      <c r="A189" s="5">
        <v>188</v>
      </c>
      <c r="B189" s="5" t="s">
        <v>2674</v>
      </c>
      <c r="C189" s="5" t="s">
        <v>89</v>
      </c>
      <c r="D189" s="5" t="s">
        <v>3301</v>
      </c>
      <c r="E189" s="5" t="s">
        <v>3302</v>
      </c>
      <c r="F189" s="5" t="s">
        <v>3303</v>
      </c>
      <c r="G189" s="5" t="s">
        <v>3232</v>
      </c>
      <c r="J189" s="5" t="s">
        <v>3366</v>
      </c>
    </row>
    <row r="190" spans="1:10">
      <c r="A190" s="5">
        <v>189</v>
      </c>
      <c r="B190" s="5" t="s">
        <v>2674</v>
      </c>
      <c r="C190" s="5" t="s">
        <v>89</v>
      </c>
      <c r="D190" s="5" t="s">
        <v>3304</v>
      </c>
      <c r="E190" s="5" t="s">
        <v>3305</v>
      </c>
      <c r="F190" s="5" t="s">
        <v>3306</v>
      </c>
      <c r="G190" s="5" t="s">
        <v>2734</v>
      </c>
      <c r="J190" s="5" t="s">
        <v>3366</v>
      </c>
    </row>
    <row r="191" spans="1:10">
      <c r="A191" s="5">
        <v>190</v>
      </c>
      <c r="B191" s="5" t="s">
        <v>2674</v>
      </c>
      <c r="C191" s="5" t="s">
        <v>89</v>
      </c>
      <c r="D191" s="5" t="s">
        <v>3307</v>
      </c>
      <c r="E191" s="5" t="s">
        <v>3308</v>
      </c>
      <c r="F191" s="5" t="s">
        <v>3309</v>
      </c>
      <c r="G191" s="5" t="s">
        <v>3310</v>
      </c>
      <c r="J191" s="5" t="s">
        <v>3366</v>
      </c>
    </row>
    <row r="192" spans="1:10">
      <c r="A192" s="5">
        <v>191</v>
      </c>
      <c r="B192" s="5" t="s">
        <v>2674</v>
      </c>
      <c r="C192" s="5" t="s">
        <v>89</v>
      </c>
      <c r="D192" s="5" t="s">
        <v>3311</v>
      </c>
      <c r="E192" s="5" t="s">
        <v>3312</v>
      </c>
      <c r="F192" s="5" t="s">
        <v>3313</v>
      </c>
      <c r="G192" s="5" t="s">
        <v>3034</v>
      </c>
      <c r="J192" s="5" t="s">
        <v>3366</v>
      </c>
    </row>
    <row r="193" spans="1:10">
      <c r="A193" s="5">
        <v>192</v>
      </c>
      <c r="B193" s="5" t="s">
        <v>2674</v>
      </c>
      <c r="C193" s="5" t="s">
        <v>89</v>
      </c>
      <c r="D193" s="5" t="s">
        <v>3314</v>
      </c>
      <c r="E193" s="5" t="s">
        <v>3312</v>
      </c>
      <c r="F193" s="5" t="s">
        <v>3313</v>
      </c>
      <c r="G193" s="5" t="s">
        <v>2693</v>
      </c>
      <c r="J193" s="5" t="s">
        <v>3366</v>
      </c>
    </row>
    <row r="194" spans="1:10">
      <c r="A194" s="5">
        <v>193</v>
      </c>
      <c r="B194" s="5" t="s">
        <v>2674</v>
      </c>
      <c r="C194" s="5" t="s">
        <v>89</v>
      </c>
      <c r="D194" s="5" t="s">
        <v>3315</v>
      </c>
      <c r="E194" s="5" t="s">
        <v>3316</v>
      </c>
      <c r="F194" s="5" t="s">
        <v>3317</v>
      </c>
      <c r="G194" s="5" t="s">
        <v>2693</v>
      </c>
      <c r="J194" s="5" t="s">
        <v>3366</v>
      </c>
    </row>
    <row r="195" spans="1:10">
      <c r="A195" s="5">
        <v>194</v>
      </c>
      <c r="B195" s="5" t="s">
        <v>2674</v>
      </c>
      <c r="C195" s="5" t="s">
        <v>89</v>
      </c>
      <c r="D195" s="5" t="s">
        <v>3318</v>
      </c>
      <c r="E195" s="5" t="s">
        <v>3319</v>
      </c>
      <c r="F195" s="5" t="s">
        <v>2848</v>
      </c>
      <c r="G195" s="5" t="s">
        <v>3320</v>
      </c>
      <c r="J195" s="5" t="s">
        <v>3366</v>
      </c>
    </row>
    <row r="196" spans="1:10">
      <c r="A196" s="5">
        <v>195</v>
      </c>
      <c r="B196" s="5" t="s">
        <v>2674</v>
      </c>
      <c r="C196" s="5" t="s">
        <v>89</v>
      </c>
      <c r="D196" s="5" t="s">
        <v>3321</v>
      </c>
      <c r="E196" s="5" t="s">
        <v>3322</v>
      </c>
      <c r="F196" s="5" t="s">
        <v>3323</v>
      </c>
      <c r="G196" s="5" t="s">
        <v>2734</v>
      </c>
      <c r="J196" s="5" t="s">
        <v>3366</v>
      </c>
    </row>
    <row r="197" spans="1:10">
      <c r="A197" s="5">
        <v>196</v>
      </c>
      <c r="B197" s="5" t="s">
        <v>2674</v>
      </c>
      <c r="C197" s="5" t="s">
        <v>89</v>
      </c>
      <c r="D197" s="5" t="s">
        <v>3324</v>
      </c>
      <c r="E197" s="5" t="s">
        <v>3325</v>
      </c>
      <c r="F197" s="5" t="s">
        <v>3326</v>
      </c>
      <c r="G197" s="5" t="s">
        <v>3327</v>
      </c>
      <c r="J197" s="5" t="s">
        <v>3366</v>
      </c>
    </row>
    <row r="198" spans="1:10">
      <c r="A198" s="5">
        <v>197</v>
      </c>
      <c r="B198" s="5" t="s">
        <v>2674</v>
      </c>
      <c r="C198" s="5" t="s">
        <v>89</v>
      </c>
      <c r="D198" s="5" t="s">
        <v>3328</v>
      </c>
      <c r="E198" s="5" t="s">
        <v>3329</v>
      </c>
      <c r="F198" s="5" t="s">
        <v>3330</v>
      </c>
      <c r="G198" s="5" t="s">
        <v>2678</v>
      </c>
      <c r="J198" s="5" t="s">
        <v>3366</v>
      </c>
    </row>
    <row r="199" spans="1:10">
      <c r="A199" s="5">
        <v>198</v>
      </c>
      <c r="B199" s="5" t="s">
        <v>2674</v>
      </c>
      <c r="C199" s="5" t="s">
        <v>89</v>
      </c>
      <c r="D199" s="5" t="s">
        <v>3331</v>
      </c>
      <c r="E199" s="5" t="s">
        <v>3332</v>
      </c>
      <c r="F199" s="5" t="s">
        <v>3333</v>
      </c>
      <c r="G199" s="5" t="s">
        <v>2678</v>
      </c>
      <c r="J199" s="5" t="s">
        <v>3366</v>
      </c>
    </row>
    <row r="200" spans="1:10">
      <c r="A200" s="5">
        <v>199</v>
      </c>
      <c r="B200" s="5" t="s">
        <v>2674</v>
      </c>
      <c r="C200" s="5" t="s">
        <v>89</v>
      </c>
      <c r="D200" s="5" t="s">
        <v>3334</v>
      </c>
      <c r="E200" s="5" t="s">
        <v>3335</v>
      </c>
      <c r="F200" s="5" t="s">
        <v>3336</v>
      </c>
      <c r="G200" s="5" t="s">
        <v>2757</v>
      </c>
      <c r="J200" s="5" t="s">
        <v>3366</v>
      </c>
    </row>
    <row r="201" spans="1:10">
      <c r="A201" s="5">
        <v>200</v>
      </c>
      <c r="B201" s="5" t="s">
        <v>2674</v>
      </c>
      <c r="C201" s="5" t="s">
        <v>89</v>
      </c>
      <c r="D201" s="5" t="s">
        <v>3337</v>
      </c>
      <c r="E201" s="5" t="s">
        <v>3338</v>
      </c>
      <c r="F201" s="5" t="s">
        <v>3339</v>
      </c>
      <c r="G201" s="5" t="s">
        <v>3340</v>
      </c>
      <c r="J201" s="5" t="s">
        <v>3366</v>
      </c>
    </row>
    <row r="202" spans="1:10">
      <c r="A202" s="5">
        <v>201</v>
      </c>
      <c r="B202" s="5" t="s">
        <v>2674</v>
      </c>
      <c r="C202" s="5" t="s">
        <v>89</v>
      </c>
      <c r="D202" s="5" t="s">
        <v>3341</v>
      </c>
      <c r="E202" s="5" t="s">
        <v>3342</v>
      </c>
      <c r="F202" s="5" t="s">
        <v>3343</v>
      </c>
      <c r="G202" s="5" t="s">
        <v>2678</v>
      </c>
      <c r="J202" s="5" t="s">
        <v>3366</v>
      </c>
    </row>
    <row r="203" spans="1:10">
      <c r="A203" s="5">
        <v>202</v>
      </c>
      <c r="B203" s="5" t="s">
        <v>2674</v>
      </c>
      <c r="C203" s="5" t="s">
        <v>89</v>
      </c>
      <c r="D203" s="5" t="s">
        <v>3344</v>
      </c>
      <c r="E203" s="5" t="s">
        <v>3345</v>
      </c>
      <c r="F203" s="5" t="s">
        <v>3346</v>
      </c>
      <c r="G203" s="5" t="s">
        <v>2741</v>
      </c>
      <c r="J203" s="5" t="s">
        <v>3366</v>
      </c>
    </row>
    <row r="204" spans="1:10">
      <c r="A204" s="5">
        <v>203</v>
      </c>
      <c r="B204" s="5" t="s">
        <v>2674</v>
      </c>
      <c r="C204" s="5" t="s">
        <v>89</v>
      </c>
      <c r="D204" s="5" t="s">
        <v>3347</v>
      </c>
      <c r="E204" s="5" t="s">
        <v>3348</v>
      </c>
      <c r="F204" s="5" t="s">
        <v>3349</v>
      </c>
      <c r="G204" s="5" t="s">
        <v>3350</v>
      </c>
      <c r="J204" s="5" t="s">
        <v>3366</v>
      </c>
    </row>
    <row r="205" spans="1:10">
      <c r="A205" s="5">
        <v>204</v>
      </c>
      <c r="B205" s="5" t="s">
        <v>2674</v>
      </c>
      <c r="C205" s="5" t="s">
        <v>89</v>
      </c>
      <c r="D205" s="5" t="s">
        <v>3351</v>
      </c>
      <c r="E205" s="5" t="s">
        <v>3352</v>
      </c>
      <c r="F205" s="5" t="s">
        <v>3353</v>
      </c>
      <c r="G205" s="5" t="s">
        <v>3354</v>
      </c>
      <c r="J205" s="5" t="s">
        <v>3366</v>
      </c>
    </row>
    <row r="206" spans="1:10">
      <c r="A206" s="5">
        <v>205</v>
      </c>
      <c r="B206" s="5" t="s">
        <v>2674</v>
      </c>
      <c r="C206" s="5" t="s">
        <v>89</v>
      </c>
      <c r="D206" s="5" t="s">
        <v>3355</v>
      </c>
      <c r="E206" s="5" t="s">
        <v>3356</v>
      </c>
      <c r="F206" s="5" t="s">
        <v>3357</v>
      </c>
      <c r="G206" s="5" t="s">
        <v>3358</v>
      </c>
      <c r="J206" s="5" t="s">
        <v>3366</v>
      </c>
    </row>
    <row r="207" spans="1:10">
      <c r="A207" s="5">
        <v>206</v>
      </c>
      <c r="B207" s="5" t="s">
        <v>2674</v>
      </c>
      <c r="C207" s="5" t="s">
        <v>89</v>
      </c>
      <c r="D207" s="5" t="s">
        <v>3359</v>
      </c>
      <c r="E207" s="5" t="s">
        <v>3360</v>
      </c>
      <c r="F207" s="5" t="s">
        <v>3339</v>
      </c>
      <c r="G207" s="5" t="s">
        <v>3361</v>
      </c>
      <c r="J207" s="5" t="s">
        <v>3366</v>
      </c>
    </row>
    <row r="208" spans="1:10">
      <c r="A208" s="5">
        <v>207</v>
      </c>
      <c r="B208" s="5" t="s">
        <v>2674</v>
      </c>
      <c r="C208" s="5" t="s">
        <v>89</v>
      </c>
      <c r="D208" s="5" t="s">
        <v>3362</v>
      </c>
      <c r="E208" s="5" t="s">
        <v>3363</v>
      </c>
      <c r="F208" s="5" t="s">
        <v>3364</v>
      </c>
      <c r="G208" s="5" t="s">
        <v>3365</v>
      </c>
      <c r="J208" s="5" t="s">
        <v>3366</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2650</v>
      </c>
      <c r="B1" t="s">
        <v>491</v>
      </c>
      <c r="C1" t="s">
        <v>492</v>
      </c>
      <c r="D1" t="s">
        <v>2649</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771</v>
      </c>
      <c r="C12" t="s">
        <v>791</v>
      </c>
      <c r="D12" t="s">
        <v>792</v>
      </c>
    </row>
    <row r="13" spans="1:4">
      <c r="A13" s="1071">
        <v>12</v>
      </c>
      <c r="B13" t="s">
        <v>771</v>
      </c>
      <c r="C13" t="s">
        <v>793</v>
      </c>
      <c r="D13" t="s">
        <v>794</v>
      </c>
    </row>
    <row r="14" spans="1:4">
      <c r="A14" s="1071">
        <v>13</v>
      </c>
      <c r="B14" t="s">
        <v>771</v>
      </c>
      <c r="C14" t="s">
        <v>795</v>
      </c>
      <c r="D14" t="s">
        <v>796</v>
      </c>
    </row>
    <row r="15" spans="1:4">
      <c r="A15" s="1071">
        <v>14</v>
      </c>
      <c r="B15" t="s">
        <v>771</v>
      </c>
      <c r="C15" t="s">
        <v>797</v>
      </c>
      <c r="D15" t="s">
        <v>798</v>
      </c>
    </row>
    <row r="16" spans="1:4">
      <c r="A16" s="1071">
        <v>15</v>
      </c>
      <c r="B16" t="s">
        <v>771</v>
      </c>
      <c r="C16" t="s">
        <v>799</v>
      </c>
      <c r="D16" t="s">
        <v>800</v>
      </c>
    </row>
    <row r="17" spans="1:4">
      <c r="A17" s="1071">
        <v>16</v>
      </c>
      <c r="B17" t="s">
        <v>771</v>
      </c>
      <c r="C17" t="s">
        <v>801</v>
      </c>
      <c r="D17" t="s">
        <v>802</v>
      </c>
    </row>
    <row r="18" spans="1:4">
      <c r="A18" s="1071">
        <v>17</v>
      </c>
      <c r="B18" t="s">
        <v>771</v>
      </c>
      <c r="C18" t="s">
        <v>803</v>
      </c>
      <c r="D18" t="s">
        <v>804</v>
      </c>
    </row>
    <row r="19" spans="1:4">
      <c r="A19" s="1071">
        <v>18</v>
      </c>
      <c r="B19" t="s">
        <v>771</v>
      </c>
      <c r="C19" t="s">
        <v>805</v>
      </c>
      <c r="D19" t="s">
        <v>806</v>
      </c>
    </row>
    <row r="20" spans="1:4">
      <c r="A20" s="1071">
        <v>19</v>
      </c>
      <c r="B20" t="s">
        <v>771</v>
      </c>
      <c r="C20" t="s">
        <v>807</v>
      </c>
      <c r="D20" t="s">
        <v>808</v>
      </c>
    </row>
    <row r="21" spans="1:4">
      <c r="A21" s="1071">
        <v>20</v>
      </c>
      <c r="B21" t="s">
        <v>771</v>
      </c>
      <c r="C21" t="s">
        <v>809</v>
      </c>
      <c r="D21" t="s">
        <v>810</v>
      </c>
    </row>
    <row r="22" spans="1:4">
      <c r="A22" s="1071">
        <v>21</v>
      </c>
      <c r="B22" t="s">
        <v>771</v>
      </c>
      <c r="C22" t="s">
        <v>811</v>
      </c>
      <c r="D22" t="s">
        <v>812</v>
      </c>
    </row>
    <row r="23" spans="1:4">
      <c r="A23" s="1071">
        <v>22</v>
      </c>
      <c r="B23" t="s">
        <v>771</v>
      </c>
      <c r="C23" t="s">
        <v>813</v>
      </c>
      <c r="D23" t="s">
        <v>814</v>
      </c>
    </row>
    <row r="24" spans="1:4">
      <c r="A24" s="1071">
        <v>23</v>
      </c>
      <c r="B24" t="s">
        <v>771</v>
      </c>
      <c r="C24" t="s">
        <v>815</v>
      </c>
      <c r="D24" t="s">
        <v>816</v>
      </c>
    </row>
    <row r="25" spans="1:4">
      <c r="A25" s="1071">
        <v>24</v>
      </c>
      <c r="B25" t="s">
        <v>817</v>
      </c>
      <c r="C25" t="s">
        <v>819</v>
      </c>
      <c r="D25" t="s">
        <v>820</v>
      </c>
    </row>
    <row r="26" spans="1:4">
      <c r="A26" s="1071">
        <v>25</v>
      </c>
      <c r="B26" t="s">
        <v>817</v>
      </c>
      <c r="C26" t="s">
        <v>817</v>
      </c>
      <c r="D26" t="s">
        <v>818</v>
      </c>
    </row>
    <row r="27" spans="1:4">
      <c r="A27" s="1071">
        <v>26</v>
      </c>
      <c r="B27" t="s">
        <v>817</v>
      </c>
      <c r="C27" t="s">
        <v>821</v>
      </c>
      <c r="D27" t="s">
        <v>822</v>
      </c>
    </row>
    <row r="28" spans="1:4">
      <c r="A28" s="1071">
        <v>27</v>
      </c>
      <c r="B28" t="s">
        <v>817</v>
      </c>
      <c r="C28" t="s">
        <v>823</v>
      </c>
      <c r="D28" t="s">
        <v>824</v>
      </c>
    </row>
    <row r="29" spans="1:4">
      <c r="A29" s="1071">
        <v>28</v>
      </c>
      <c r="B29" t="s">
        <v>817</v>
      </c>
      <c r="C29" t="s">
        <v>825</v>
      </c>
      <c r="D29" t="s">
        <v>826</v>
      </c>
    </row>
    <row r="30" spans="1:4">
      <c r="A30" s="1071">
        <v>29</v>
      </c>
      <c r="B30" t="s">
        <v>817</v>
      </c>
      <c r="C30" t="s">
        <v>827</v>
      </c>
      <c r="D30" t="s">
        <v>828</v>
      </c>
    </row>
    <row r="31" spans="1:4">
      <c r="A31" s="1071">
        <v>30</v>
      </c>
      <c r="B31" t="s">
        <v>817</v>
      </c>
      <c r="C31" t="s">
        <v>829</v>
      </c>
      <c r="D31" t="s">
        <v>830</v>
      </c>
    </row>
    <row r="32" spans="1:4">
      <c r="A32" s="1071">
        <v>31</v>
      </c>
      <c r="B32" t="s">
        <v>817</v>
      </c>
      <c r="C32" t="s">
        <v>831</v>
      </c>
      <c r="D32" t="s">
        <v>832</v>
      </c>
    </row>
    <row r="33" spans="1:4">
      <c r="A33" s="1071">
        <v>32</v>
      </c>
      <c r="B33" t="s">
        <v>817</v>
      </c>
      <c r="C33" t="s">
        <v>833</v>
      </c>
      <c r="D33" t="s">
        <v>834</v>
      </c>
    </row>
    <row r="34" spans="1:4">
      <c r="A34" s="1071">
        <v>33</v>
      </c>
      <c r="B34" t="s">
        <v>817</v>
      </c>
      <c r="C34" t="s">
        <v>835</v>
      </c>
      <c r="D34" t="s">
        <v>836</v>
      </c>
    </row>
    <row r="35" spans="1:4">
      <c r="A35" s="1071">
        <v>34</v>
      </c>
      <c r="B35" t="s">
        <v>817</v>
      </c>
      <c r="C35" t="s">
        <v>837</v>
      </c>
      <c r="D35" t="s">
        <v>838</v>
      </c>
    </row>
    <row r="36" spans="1:4">
      <c r="A36" s="1071">
        <v>35</v>
      </c>
      <c r="B36" t="s">
        <v>817</v>
      </c>
      <c r="C36" t="s">
        <v>839</v>
      </c>
      <c r="D36" t="s">
        <v>840</v>
      </c>
    </row>
    <row r="37" spans="1:4">
      <c r="A37" s="1071">
        <v>36</v>
      </c>
      <c r="B37" t="s">
        <v>817</v>
      </c>
      <c r="C37" t="s">
        <v>841</v>
      </c>
      <c r="D37" t="s">
        <v>842</v>
      </c>
    </row>
    <row r="38" spans="1:4">
      <c r="A38" s="1071">
        <v>37</v>
      </c>
      <c r="B38" t="s">
        <v>817</v>
      </c>
      <c r="C38" t="s">
        <v>843</v>
      </c>
      <c r="D38" t="s">
        <v>844</v>
      </c>
    </row>
    <row r="39" spans="1:4">
      <c r="A39" s="1071">
        <v>38</v>
      </c>
      <c r="B39" t="s">
        <v>817</v>
      </c>
      <c r="C39" t="s">
        <v>845</v>
      </c>
      <c r="D39" t="s">
        <v>846</v>
      </c>
    </row>
    <row r="40" spans="1:4">
      <c r="A40" s="1071">
        <v>39</v>
      </c>
      <c r="B40" t="s">
        <v>817</v>
      </c>
      <c r="C40" t="s">
        <v>847</v>
      </c>
      <c r="D40" t="s">
        <v>848</v>
      </c>
    </row>
    <row r="41" spans="1:4">
      <c r="A41" s="1071">
        <v>40</v>
      </c>
      <c r="B41" t="s">
        <v>817</v>
      </c>
      <c r="C41" t="s">
        <v>849</v>
      </c>
      <c r="D41" t="s">
        <v>850</v>
      </c>
    </row>
    <row r="42" spans="1:4">
      <c r="A42" s="1071">
        <v>41</v>
      </c>
      <c r="B42" t="s">
        <v>817</v>
      </c>
      <c r="C42" t="s">
        <v>851</v>
      </c>
      <c r="D42" t="s">
        <v>852</v>
      </c>
    </row>
    <row r="43" spans="1:4">
      <c r="A43" s="1071">
        <v>42</v>
      </c>
      <c r="B43" t="s">
        <v>817</v>
      </c>
      <c r="C43" t="s">
        <v>853</v>
      </c>
      <c r="D43" t="s">
        <v>854</v>
      </c>
    </row>
    <row r="44" spans="1:4">
      <c r="A44" s="1071">
        <v>43</v>
      </c>
      <c r="B44" t="s">
        <v>817</v>
      </c>
      <c r="C44" t="s">
        <v>855</v>
      </c>
      <c r="D44" t="s">
        <v>856</v>
      </c>
    </row>
    <row r="45" spans="1:4">
      <c r="A45" s="1071">
        <v>44</v>
      </c>
      <c r="B45" t="s">
        <v>817</v>
      </c>
      <c r="C45" t="s">
        <v>857</v>
      </c>
      <c r="D45" t="s">
        <v>858</v>
      </c>
    </row>
    <row r="46" spans="1:4">
      <c r="A46" s="1071">
        <v>45</v>
      </c>
      <c r="B46" t="s">
        <v>817</v>
      </c>
      <c r="C46" t="s">
        <v>859</v>
      </c>
      <c r="D46" t="s">
        <v>860</v>
      </c>
    </row>
    <row r="47" spans="1:4">
      <c r="A47" s="1071">
        <v>46</v>
      </c>
      <c r="B47" t="s">
        <v>817</v>
      </c>
      <c r="C47" t="s">
        <v>861</v>
      </c>
      <c r="D47" t="s">
        <v>862</v>
      </c>
    </row>
    <row r="48" spans="1:4">
      <c r="A48" s="1071">
        <v>47</v>
      </c>
      <c r="B48" t="s">
        <v>817</v>
      </c>
      <c r="C48" t="s">
        <v>863</v>
      </c>
      <c r="D48" t="s">
        <v>864</v>
      </c>
    </row>
    <row r="49" spans="1:4">
      <c r="A49" s="1071">
        <v>48</v>
      </c>
      <c r="B49" t="s">
        <v>817</v>
      </c>
      <c r="C49" t="s">
        <v>865</v>
      </c>
      <c r="D49" t="s">
        <v>866</v>
      </c>
    </row>
    <row r="50" spans="1:4">
      <c r="A50" s="1071">
        <v>49</v>
      </c>
      <c r="B50" t="s">
        <v>817</v>
      </c>
      <c r="C50" t="s">
        <v>867</v>
      </c>
      <c r="D50" t="s">
        <v>868</v>
      </c>
    </row>
    <row r="51" spans="1:4">
      <c r="A51" s="1071">
        <v>50</v>
      </c>
      <c r="B51" t="s">
        <v>817</v>
      </c>
      <c r="C51" t="s">
        <v>869</v>
      </c>
      <c r="D51" t="s">
        <v>870</v>
      </c>
    </row>
    <row r="52" spans="1:4">
      <c r="A52" s="1071">
        <v>51</v>
      </c>
      <c r="B52" t="s">
        <v>817</v>
      </c>
      <c r="C52" t="s">
        <v>871</v>
      </c>
      <c r="D52" t="s">
        <v>872</v>
      </c>
    </row>
    <row r="53" spans="1:4">
      <c r="A53" s="1071">
        <v>52</v>
      </c>
      <c r="B53" t="s">
        <v>817</v>
      </c>
      <c r="C53" t="s">
        <v>873</v>
      </c>
      <c r="D53" t="s">
        <v>874</v>
      </c>
    </row>
    <row r="54" spans="1:4">
      <c r="A54" s="1071">
        <v>53</v>
      </c>
      <c r="B54" t="s">
        <v>875</v>
      </c>
      <c r="C54" t="s">
        <v>875</v>
      </c>
      <c r="D54" t="s">
        <v>876</v>
      </c>
    </row>
    <row r="55" spans="1:4">
      <c r="A55" s="1071">
        <v>54</v>
      </c>
      <c r="B55" t="s">
        <v>875</v>
      </c>
      <c r="C55" t="s">
        <v>877</v>
      </c>
      <c r="D55" t="s">
        <v>878</v>
      </c>
    </row>
    <row r="56" spans="1:4">
      <c r="A56" s="1071">
        <v>55</v>
      </c>
      <c r="B56" t="s">
        <v>875</v>
      </c>
      <c r="C56" t="s">
        <v>879</v>
      </c>
      <c r="D56" t="s">
        <v>880</v>
      </c>
    </row>
    <row r="57" spans="1:4">
      <c r="A57" s="1071">
        <v>56</v>
      </c>
      <c r="B57" t="s">
        <v>875</v>
      </c>
      <c r="C57" t="s">
        <v>881</v>
      </c>
      <c r="D57" t="s">
        <v>882</v>
      </c>
    </row>
    <row r="58" spans="1:4">
      <c r="A58" s="1071">
        <v>57</v>
      </c>
      <c r="B58" t="s">
        <v>875</v>
      </c>
      <c r="C58" t="s">
        <v>883</v>
      </c>
      <c r="D58" t="s">
        <v>884</v>
      </c>
    </row>
    <row r="59" spans="1:4">
      <c r="A59" s="1071">
        <v>58</v>
      </c>
      <c r="B59" t="s">
        <v>875</v>
      </c>
      <c r="C59" t="s">
        <v>885</v>
      </c>
      <c r="D59" t="s">
        <v>886</v>
      </c>
    </row>
    <row r="60" spans="1:4">
      <c r="A60" s="1071">
        <v>59</v>
      </c>
      <c r="B60" t="s">
        <v>875</v>
      </c>
      <c r="C60" t="s">
        <v>887</v>
      </c>
      <c r="D60" t="s">
        <v>888</v>
      </c>
    </row>
    <row r="61" spans="1:4">
      <c r="A61" s="1071">
        <v>60</v>
      </c>
      <c r="B61" t="s">
        <v>875</v>
      </c>
      <c r="C61" t="s">
        <v>889</v>
      </c>
      <c r="D61" t="s">
        <v>890</v>
      </c>
    </row>
    <row r="62" spans="1:4">
      <c r="A62" s="1071">
        <v>61</v>
      </c>
      <c r="B62" t="s">
        <v>875</v>
      </c>
      <c r="C62" t="s">
        <v>891</v>
      </c>
      <c r="D62" t="s">
        <v>892</v>
      </c>
    </row>
    <row r="63" spans="1:4">
      <c r="A63" s="1071">
        <v>62</v>
      </c>
      <c r="B63" t="s">
        <v>875</v>
      </c>
      <c r="C63" t="s">
        <v>893</v>
      </c>
      <c r="D63" t="s">
        <v>894</v>
      </c>
    </row>
    <row r="64" spans="1:4">
      <c r="A64" s="1071">
        <v>63</v>
      </c>
      <c r="B64" t="s">
        <v>875</v>
      </c>
      <c r="C64" t="s">
        <v>895</v>
      </c>
      <c r="D64" t="s">
        <v>896</v>
      </c>
    </row>
    <row r="65" spans="1:4">
      <c r="A65" s="1071">
        <v>64</v>
      </c>
      <c r="B65" t="s">
        <v>875</v>
      </c>
      <c r="C65" t="s">
        <v>897</v>
      </c>
      <c r="D65" t="s">
        <v>898</v>
      </c>
    </row>
    <row r="66" spans="1:4">
      <c r="A66" s="1071">
        <v>65</v>
      </c>
      <c r="B66" t="s">
        <v>875</v>
      </c>
      <c r="C66" t="s">
        <v>899</v>
      </c>
      <c r="D66" t="s">
        <v>900</v>
      </c>
    </row>
    <row r="67" spans="1:4">
      <c r="A67" s="1071">
        <v>66</v>
      </c>
      <c r="B67" t="s">
        <v>875</v>
      </c>
      <c r="C67" t="s">
        <v>901</v>
      </c>
      <c r="D67" t="s">
        <v>902</v>
      </c>
    </row>
    <row r="68" spans="1:4">
      <c r="A68" s="1071">
        <v>67</v>
      </c>
      <c r="B68" t="s">
        <v>875</v>
      </c>
      <c r="C68" t="s">
        <v>903</v>
      </c>
      <c r="D68" t="s">
        <v>904</v>
      </c>
    </row>
    <row r="69" spans="1:4">
      <c r="A69" s="1071">
        <v>68</v>
      </c>
      <c r="B69" t="s">
        <v>875</v>
      </c>
      <c r="C69" t="s">
        <v>905</v>
      </c>
      <c r="D69" t="s">
        <v>906</v>
      </c>
    </row>
    <row r="70" spans="1:4">
      <c r="A70" s="1071">
        <v>69</v>
      </c>
      <c r="B70" t="s">
        <v>875</v>
      </c>
      <c r="C70" t="s">
        <v>907</v>
      </c>
      <c r="D70" t="s">
        <v>908</v>
      </c>
    </row>
    <row r="71" spans="1:4">
      <c r="A71" s="1071">
        <v>70</v>
      </c>
      <c r="B71" t="s">
        <v>875</v>
      </c>
      <c r="C71" t="s">
        <v>909</v>
      </c>
      <c r="D71" t="s">
        <v>910</v>
      </c>
    </row>
    <row r="72" spans="1:4">
      <c r="A72" s="1071">
        <v>71</v>
      </c>
      <c r="B72" t="s">
        <v>875</v>
      </c>
      <c r="C72" t="s">
        <v>911</v>
      </c>
      <c r="D72" t="s">
        <v>912</v>
      </c>
    </row>
    <row r="73" spans="1:4">
      <c r="A73" s="1071">
        <v>72</v>
      </c>
      <c r="B73" t="s">
        <v>875</v>
      </c>
      <c r="C73" t="s">
        <v>913</v>
      </c>
      <c r="D73" t="s">
        <v>914</v>
      </c>
    </row>
    <row r="74" spans="1:4">
      <c r="A74" s="1071">
        <v>73</v>
      </c>
      <c r="B74" t="s">
        <v>875</v>
      </c>
      <c r="C74" t="s">
        <v>915</v>
      </c>
      <c r="D74" t="s">
        <v>916</v>
      </c>
    </row>
    <row r="75" spans="1:4">
      <c r="A75" s="1071">
        <v>74</v>
      </c>
      <c r="B75" t="s">
        <v>875</v>
      </c>
      <c r="C75" t="s">
        <v>917</v>
      </c>
      <c r="D75" t="s">
        <v>918</v>
      </c>
    </row>
    <row r="76" spans="1:4">
      <c r="A76" s="1071">
        <v>75</v>
      </c>
      <c r="B76" t="s">
        <v>919</v>
      </c>
      <c r="C76" t="s">
        <v>921</v>
      </c>
      <c r="D76" t="s">
        <v>922</v>
      </c>
    </row>
    <row r="77" spans="1:4">
      <c r="A77" s="1071">
        <v>76</v>
      </c>
      <c r="B77" t="s">
        <v>919</v>
      </c>
      <c r="C77" t="s">
        <v>923</v>
      </c>
      <c r="D77" t="s">
        <v>924</v>
      </c>
    </row>
    <row r="78" spans="1:4">
      <c r="A78" s="1071">
        <v>77</v>
      </c>
      <c r="B78" t="s">
        <v>919</v>
      </c>
      <c r="C78" t="s">
        <v>925</v>
      </c>
      <c r="D78" t="s">
        <v>926</v>
      </c>
    </row>
    <row r="79" spans="1:4">
      <c r="A79" s="1071">
        <v>78</v>
      </c>
      <c r="B79" t="s">
        <v>919</v>
      </c>
      <c r="C79" t="s">
        <v>919</v>
      </c>
      <c r="D79" t="s">
        <v>920</v>
      </c>
    </row>
    <row r="80" spans="1:4">
      <c r="A80" s="1071">
        <v>79</v>
      </c>
      <c r="B80" t="s">
        <v>919</v>
      </c>
      <c r="C80" t="s">
        <v>927</v>
      </c>
      <c r="D80" t="s">
        <v>928</v>
      </c>
    </row>
    <row r="81" spans="1:4">
      <c r="A81" s="1071">
        <v>80</v>
      </c>
      <c r="B81" t="s">
        <v>919</v>
      </c>
      <c r="C81" t="s">
        <v>929</v>
      </c>
      <c r="D81" t="s">
        <v>930</v>
      </c>
    </row>
    <row r="82" spans="1:4">
      <c r="A82" s="1071">
        <v>81</v>
      </c>
      <c r="B82" t="s">
        <v>919</v>
      </c>
      <c r="C82" t="s">
        <v>931</v>
      </c>
      <c r="D82" t="s">
        <v>932</v>
      </c>
    </row>
    <row r="83" spans="1:4">
      <c r="A83" s="1071">
        <v>82</v>
      </c>
      <c r="B83" t="s">
        <v>919</v>
      </c>
      <c r="C83" t="s">
        <v>933</v>
      </c>
      <c r="D83" t="s">
        <v>934</v>
      </c>
    </row>
    <row r="84" spans="1:4">
      <c r="A84" s="1071">
        <v>83</v>
      </c>
      <c r="B84" t="s">
        <v>919</v>
      </c>
      <c r="C84" t="s">
        <v>935</v>
      </c>
      <c r="D84" t="s">
        <v>936</v>
      </c>
    </row>
    <row r="85" spans="1:4">
      <c r="A85" s="1071">
        <v>84</v>
      </c>
      <c r="B85" t="s">
        <v>919</v>
      </c>
      <c r="C85" t="s">
        <v>937</v>
      </c>
      <c r="D85" t="s">
        <v>938</v>
      </c>
    </row>
    <row r="86" spans="1:4">
      <c r="A86" s="1071">
        <v>85</v>
      </c>
      <c r="B86" t="s">
        <v>919</v>
      </c>
      <c r="C86" t="s">
        <v>939</v>
      </c>
      <c r="D86" t="s">
        <v>940</v>
      </c>
    </row>
    <row r="87" spans="1:4">
      <c r="A87" s="1071">
        <v>86</v>
      </c>
      <c r="B87" t="s">
        <v>919</v>
      </c>
      <c r="C87" t="s">
        <v>941</v>
      </c>
      <c r="D87" t="s">
        <v>942</v>
      </c>
    </row>
    <row r="88" spans="1:4">
      <c r="A88" s="1071">
        <v>87</v>
      </c>
      <c r="B88" t="s">
        <v>919</v>
      </c>
      <c r="C88" t="s">
        <v>943</v>
      </c>
      <c r="D88" t="s">
        <v>944</v>
      </c>
    </row>
    <row r="89" spans="1:4">
      <c r="A89" s="1071">
        <v>88</v>
      </c>
      <c r="B89" t="s">
        <v>919</v>
      </c>
      <c r="C89" t="s">
        <v>945</v>
      </c>
      <c r="D89" t="s">
        <v>946</v>
      </c>
    </row>
    <row r="90" spans="1:4">
      <c r="A90" s="1071">
        <v>89</v>
      </c>
      <c r="B90" t="s">
        <v>919</v>
      </c>
      <c r="C90" t="s">
        <v>947</v>
      </c>
      <c r="D90" t="s">
        <v>948</v>
      </c>
    </row>
    <row r="91" spans="1:4">
      <c r="A91" s="1071">
        <v>90</v>
      </c>
      <c r="B91" t="s">
        <v>919</v>
      </c>
      <c r="C91" t="s">
        <v>949</v>
      </c>
      <c r="D91" t="s">
        <v>950</v>
      </c>
    </row>
    <row r="92" spans="1:4">
      <c r="A92" s="1071">
        <v>91</v>
      </c>
      <c r="B92" t="s">
        <v>919</v>
      </c>
      <c r="C92" t="s">
        <v>951</v>
      </c>
      <c r="D92" t="s">
        <v>952</v>
      </c>
    </row>
    <row r="93" spans="1:4">
      <c r="A93" s="1071">
        <v>92</v>
      </c>
      <c r="B93" t="s">
        <v>919</v>
      </c>
      <c r="C93" t="s">
        <v>953</v>
      </c>
      <c r="D93" t="s">
        <v>954</v>
      </c>
    </row>
    <row r="94" spans="1:4">
      <c r="A94" s="1071">
        <v>93</v>
      </c>
      <c r="B94" t="s">
        <v>919</v>
      </c>
      <c r="C94" t="s">
        <v>955</v>
      </c>
      <c r="D94" t="s">
        <v>956</v>
      </c>
    </row>
    <row r="95" spans="1:4">
      <c r="A95" s="1071">
        <v>94</v>
      </c>
      <c r="B95" t="s">
        <v>919</v>
      </c>
      <c r="C95" t="s">
        <v>957</v>
      </c>
      <c r="D95" t="s">
        <v>958</v>
      </c>
    </row>
    <row r="96" spans="1:4">
      <c r="A96" s="1071">
        <v>95</v>
      </c>
      <c r="B96" t="s">
        <v>919</v>
      </c>
      <c r="C96" t="s">
        <v>959</v>
      </c>
      <c r="D96" t="s">
        <v>960</v>
      </c>
    </row>
    <row r="97" spans="1:4">
      <c r="A97" s="1071">
        <v>96</v>
      </c>
      <c r="B97" t="s">
        <v>919</v>
      </c>
      <c r="C97" t="s">
        <v>961</v>
      </c>
      <c r="D97" t="s">
        <v>962</v>
      </c>
    </row>
    <row r="98" spans="1:4">
      <c r="A98" s="1071">
        <v>97</v>
      </c>
      <c r="B98" t="s">
        <v>919</v>
      </c>
      <c r="C98" t="s">
        <v>963</v>
      </c>
      <c r="D98" t="s">
        <v>964</v>
      </c>
    </row>
    <row r="99" spans="1:4">
      <c r="A99" s="1071">
        <v>98</v>
      </c>
      <c r="B99" t="s">
        <v>919</v>
      </c>
      <c r="C99" t="s">
        <v>859</v>
      </c>
      <c r="D99" t="s">
        <v>965</v>
      </c>
    </row>
    <row r="100" spans="1:4">
      <c r="A100" s="1071">
        <v>99</v>
      </c>
      <c r="B100" t="s">
        <v>919</v>
      </c>
      <c r="C100" t="s">
        <v>966</v>
      </c>
      <c r="D100" t="s">
        <v>967</v>
      </c>
    </row>
    <row r="101" spans="1:4">
      <c r="A101" s="1071">
        <v>100</v>
      </c>
      <c r="B101" t="s">
        <v>919</v>
      </c>
      <c r="C101" t="s">
        <v>968</v>
      </c>
      <c r="D101" t="s">
        <v>969</v>
      </c>
    </row>
    <row r="102" spans="1:4">
      <c r="A102" s="1071">
        <v>101</v>
      </c>
      <c r="B102" t="s">
        <v>919</v>
      </c>
      <c r="C102" t="s">
        <v>970</v>
      </c>
      <c r="D102" t="s">
        <v>971</v>
      </c>
    </row>
    <row r="103" spans="1:4">
      <c r="A103" s="1071">
        <v>102</v>
      </c>
      <c r="B103" t="s">
        <v>972</v>
      </c>
      <c r="C103" t="s">
        <v>972</v>
      </c>
      <c r="D103" t="s">
        <v>973</v>
      </c>
    </row>
    <row r="104" spans="1:4">
      <c r="A104" s="1071">
        <v>103</v>
      </c>
      <c r="B104" t="s">
        <v>972</v>
      </c>
      <c r="C104" t="s">
        <v>974</v>
      </c>
      <c r="D104" t="s">
        <v>975</v>
      </c>
    </row>
    <row r="105" spans="1:4">
      <c r="A105" s="1071">
        <v>104</v>
      </c>
      <c r="B105" t="s">
        <v>972</v>
      </c>
      <c r="C105" t="s">
        <v>976</v>
      </c>
      <c r="D105" t="s">
        <v>977</v>
      </c>
    </row>
    <row r="106" spans="1:4">
      <c r="A106" s="1071">
        <v>105</v>
      </c>
      <c r="B106" t="s">
        <v>972</v>
      </c>
      <c r="C106" t="s">
        <v>978</v>
      </c>
      <c r="D106" t="s">
        <v>979</v>
      </c>
    </row>
    <row r="107" spans="1:4">
      <c r="A107" s="1071">
        <v>106</v>
      </c>
      <c r="B107" t="s">
        <v>972</v>
      </c>
      <c r="C107" t="s">
        <v>980</v>
      </c>
      <c r="D107" t="s">
        <v>981</v>
      </c>
    </row>
    <row r="108" spans="1:4">
      <c r="A108" s="1071">
        <v>107</v>
      </c>
      <c r="B108" t="s">
        <v>972</v>
      </c>
      <c r="C108" t="s">
        <v>982</v>
      </c>
      <c r="D108" t="s">
        <v>983</v>
      </c>
    </row>
    <row r="109" spans="1:4">
      <c r="A109" s="1071">
        <v>108</v>
      </c>
      <c r="B109" t="s">
        <v>972</v>
      </c>
      <c r="C109" t="s">
        <v>984</v>
      </c>
      <c r="D109" t="s">
        <v>985</v>
      </c>
    </row>
    <row r="110" spans="1:4">
      <c r="A110" s="1071">
        <v>109</v>
      </c>
      <c r="B110" t="s">
        <v>972</v>
      </c>
      <c r="C110" t="s">
        <v>986</v>
      </c>
      <c r="D110" t="s">
        <v>987</v>
      </c>
    </row>
    <row r="111" spans="1:4">
      <c r="A111" s="1071">
        <v>110</v>
      </c>
      <c r="B111" t="s">
        <v>972</v>
      </c>
      <c r="C111" t="s">
        <v>988</v>
      </c>
      <c r="D111" t="s">
        <v>989</v>
      </c>
    </row>
    <row r="112" spans="1:4">
      <c r="A112" s="1071">
        <v>111</v>
      </c>
      <c r="B112" t="s">
        <v>972</v>
      </c>
      <c r="C112" t="s">
        <v>990</v>
      </c>
      <c r="D112" t="s">
        <v>991</v>
      </c>
    </row>
    <row r="113" spans="1:4">
      <c r="A113" s="1071">
        <v>112</v>
      </c>
      <c r="B113" t="s">
        <v>972</v>
      </c>
      <c r="C113" t="s">
        <v>992</v>
      </c>
      <c r="D113" t="s">
        <v>993</v>
      </c>
    </row>
    <row r="114" spans="1:4">
      <c r="A114" s="1071">
        <v>113</v>
      </c>
      <c r="B114" t="s">
        <v>972</v>
      </c>
      <c r="C114" t="s">
        <v>994</v>
      </c>
      <c r="D114" t="s">
        <v>995</v>
      </c>
    </row>
    <row r="115" spans="1:4">
      <c r="A115" s="1071">
        <v>114</v>
      </c>
      <c r="B115" t="s">
        <v>972</v>
      </c>
      <c r="C115" t="s">
        <v>996</v>
      </c>
      <c r="D115" t="s">
        <v>997</v>
      </c>
    </row>
    <row r="116" spans="1:4">
      <c r="A116" s="1071">
        <v>115</v>
      </c>
      <c r="B116" t="s">
        <v>972</v>
      </c>
      <c r="C116" t="s">
        <v>998</v>
      </c>
      <c r="D116" t="s">
        <v>999</v>
      </c>
    </row>
    <row r="117" spans="1:4">
      <c r="A117" s="1071">
        <v>116</v>
      </c>
      <c r="B117" t="s">
        <v>972</v>
      </c>
      <c r="C117" t="s">
        <v>1000</v>
      </c>
      <c r="D117" t="s">
        <v>1001</v>
      </c>
    </row>
    <row r="118" spans="1:4">
      <c r="A118" s="1071">
        <v>117</v>
      </c>
      <c r="B118" t="s">
        <v>972</v>
      </c>
      <c r="C118" t="s">
        <v>1002</v>
      </c>
      <c r="D118" t="s">
        <v>1003</v>
      </c>
    </row>
    <row r="119" spans="1:4">
      <c r="A119" s="1071">
        <v>118</v>
      </c>
      <c r="B119" t="s">
        <v>972</v>
      </c>
      <c r="C119" t="s">
        <v>1004</v>
      </c>
      <c r="D119" t="s">
        <v>1005</v>
      </c>
    </row>
    <row r="120" spans="1:4">
      <c r="A120" s="1071">
        <v>119</v>
      </c>
      <c r="B120" t="s">
        <v>972</v>
      </c>
      <c r="C120" t="s">
        <v>1006</v>
      </c>
      <c r="D120" t="s">
        <v>1007</v>
      </c>
    </row>
    <row r="121" spans="1:4">
      <c r="A121" s="1071">
        <v>120</v>
      </c>
      <c r="B121" t="s">
        <v>972</v>
      </c>
      <c r="C121" t="s">
        <v>1008</v>
      </c>
      <c r="D121" t="s">
        <v>1009</v>
      </c>
    </row>
    <row r="122" spans="1:4">
      <c r="A122" s="1071">
        <v>121</v>
      </c>
      <c r="B122" t="s">
        <v>972</v>
      </c>
      <c r="C122" t="s">
        <v>1010</v>
      </c>
      <c r="D122" t="s">
        <v>1011</v>
      </c>
    </row>
    <row r="123" spans="1:4">
      <c r="A123" s="1071">
        <v>122</v>
      </c>
      <c r="B123" t="s">
        <v>972</v>
      </c>
      <c r="C123" t="s">
        <v>1012</v>
      </c>
      <c r="D123" t="s">
        <v>1013</v>
      </c>
    </row>
    <row r="124" spans="1:4">
      <c r="A124" s="1071">
        <v>123</v>
      </c>
      <c r="B124" t="s">
        <v>1014</v>
      </c>
      <c r="C124" t="s">
        <v>1014</v>
      </c>
      <c r="D124" t="s">
        <v>1015</v>
      </c>
    </row>
    <row r="125" spans="1:4">
      <c r="A125" s="1071">
        <v>124</v>
      </c>
      <c r="B125" t="s">
        <v>1014</v>
      </c>
      <c r="C125" t="s">
        <v>1016</v>
      </c>
      <c r="D125" t="s">
        <v>1017</v>
      </c>
    </row>
    <row r="126" spans="1:4">
      <c r="A126" s="1071">
        <v>125</v>
      </c>
      <c r="B126" t="s">
        <v>1014</v>
      </c>
      <c r="C126" t="s">
        <v>1018</v>
      </c>
      <c r="D126" t="s">
        <v>1019</v>
      </c>
    </row>
    <row r="127" spans="1:4">
      <c r="A127" s="1071">
        <v>126</v>
      </c>
      <c r="B127" t="s">
        <v>1014</v>
      </c>
      <c r="C127" t="s">
        <v>1020</v>
      </c>
      <c r="D127" t="s">
        <v>1021</v>
      </c>
    </row>
    <row r="128" spans="1:4">
      <c r="A128" s="1071">
        <v>127</v>
      </c>
      <c r="B128" t="s">
        <v>1014</v>
      </c>
      <c r="C128" t="s">
        <v>1022</v>
      </c>
      <c r="D128" t="s">
        <v>1023</v>
      </c>
    </row>
    <row r="129" spans="1:4">
      <c r="A129" s="1071">
        <v>128</v>
      </c>
      <c r="B129" t="s">
        <v>1014</v>
      </c>
      <c r="C129" t="s">
        <v>1024</v>
      </c>
      <c r="D129" t="s">
        <v>1025</v>
      </c>
    </row>
    <row r="130" spans="1:4">
      <c r="A130" s="1071">
        <v>129</v>
      </c>
      <c r="B130" t="s">
        <v>1014</v>
      </c>
      <c r="C130" t="s">
        <v>1026</v>
      </c>
      <c r="D130" t="s">
        <v>1027</v>
      </c>
    </row>
    <row r="131" spans="1:4">
      <c r="A131" s="1071">
        <v>130</v>
      </c>
      <c r="B131" t="s">
        <v>1014</v>
      </c>
      <c r="C131" t="s">
        <v>1028</v>
      </c>
      <c r="D131" t="s">
        <v>1029</v>
      </c>
    </row>
    <row r="132" spans="1:4">
      <c r="A132" s="1071">
        <v>131</v>
      </c>
      <c r="B132" t="s">
        <v>1014</v>
      </c>
      <c r="C132" t="s">
        <v>1030</v>
      </c>
      <c r="D132" t="s">
        <v>1031</v>
      </c>
    </row>
    <row r="133" spans="1:4">
      <c r="A133" s="1071">
        <v>132</v>
      </c>
      <c r="B133" t="s">
        <v>1014</v>
      </c>
      <c r="C133" t="s">
        <v>1032</v>
      </c>
      <c r="D133" t="s">
        <v>1033</v>
      </c>
    </row>
    <row r="134" spans="1:4">
      <c r="A134" s="1071">
        <v>133</v>
      </c>
      <c r="B134" t="s">
        <v>1014</v>
      </c>
      <c r="C134" t="s">
        <v>1034</v>
      </c>
      <c r="D134" t="s">
        <v>1035</v>
      </c>
    </row>
    <row r="135" spans="1:4">
      <c r="A135" s="1071">
        <v>134</v>
      </c>
      <c r="B135" t="s">
        <v>1014</v>
      </c>
      <c r="C135" t="s">
        <v>1036</v>
      </c>
      <c r="D135" t="s">
        <v>1037</v>
      </c>
    </row>
    <row r="136" spans="1:4">
      <c r="A136" s="1071">
        <v>135</v>
      </c>
      <c r="B136" t="s">
        <v>1014</v>
      </c>
      <c r="C136" t="s">
        <v>1038</v>
      </c>
      <c r="D136" t="s">
        <v>1039</v>
      </c>
    </row>
    <row r="137" spans="1:4">
      <c r="A137" s="1071">
        <v>136</v>
      </c>
      <c r="B137" t="s">
        <v>1014</v>
      </c>
      <c r="C137" t="s">
        <v>1040</v>
      </c>
      <c r="D137" t="s">
        <v>1041</v>
      </c>
    </row>
    <row r="138" spans="1:4">
      <c r="A138" s="1071">
        <v>137</v>
      </c>
      <c r="B138" t="s">
        <v>1014</v>
      </c>
      <c r="C138" t="s">
        <v>1042</v>
      </c>
      <c r="D138" t="s">
        <v>1043</v>
      </c>
    </row>
    <row r="139" spans="1:4">
      <c r="A139" s="1071">
        <v>138</v>
      </c>
      <c r="B139" t="s">
        <v>1014</v>
      </c>
      <c r="C139" t="s">
        <v>1044</v>
      </c>
      <c r="D139" t="s">
        <v>1045</v>
      </c>
    </row>
    <row r="140" spans="1:4">
      <c r="A140" s="1071">
        <v>139</v>
      </c>
      <c r="B140" t="s">
        <v>1014</v>
      </c>
      <c r="C140" t="s">
        <v>1046</v>
      </c>
      <c r="D140" t="s">
        <v>1047</v>
      </c>
    </row>
    <row r="141" spans="1:4">
      <c r="A141" s="1071">
        <v>140</v>
      </c>
      <c r="B141" t="s">
        <v>1014</v>
      </c>
      <c r="C141" t="s">
        <v>1048</v>
      </c>
      <c r="D141" t="s">
        <v>1049</v>
      </c>
    </row>
    <row r="142" spans="1:4">
      <c r="A142" s="1071">
        <v>141</v>
      </c>
      <c r="B142" t="s">
        <v>1014</v>
      </c>
      <c r="C142" t="s">
        <v>1050</v>
      </c>
      <c r="D142" t="s">
        <v>1051</v>
      </c>
    </row>
    <row r="143" spans="1:4">
      <c r="A143" s="1071">
        <v>142</v>
      </c>
      <c r="B143" t="s">
        <v>1014</v>
      </c>
      <c r="C143" t="s">
        <v>1052</v>
      </c>
      <c r="D143" t="s">
        <v>1053</v>
      </c>
    </row>
    <row r="144" spans="1:4">
      <c r="A144" s="1071">
        <v>143</v>
      </c>
      <c r="B144" t="s">
        <v>1014</v>
      </c>
      <c r="C144" t="s">
        <v>1054</v>
      </c>
      <c r="D144" t="s">
        <v>1055</v>
      </c>
    </row>
    <row r="145" spans="1:4">
      <c r="A145" s="1071">
        <v>144</v>
      </c>
      <c r="B145" t="s">
        <v>1014</v>
      </c>
      <c r="C145" t="s">
        <v>1056</v>
      </c>
      <c r="D145" t="s">
        <v>1057</v>
      </c>
    </row>
    <row r="146" spans="1:4">
      <c r="A146" s="1071">
        <v>145</v>
      </c>
      <c r="B146" t="s">
        <v>1058</v>
      </c>
      <c r="C146" t="s">
        <v>1060</v>
      </c>
      <c r="D146" t="s">
        <v>1061</v>
      </c>
    </row>
    <row r="147" spans="1:4">
      <c r="A147" s="1071">
        <v>146</v>
      </c>
      <c r="B147" t="s">
        <v>1058</v>
      </c>
      <c r="C147" t="s">
        <v>1058</v>
      </c>
      <c r="D147" t="s">
        <v>1059</v>
      </c>
    </row>
    <row r="148" spans="1:4">
      <c r="A148" s="1071">
        <v>147</v>
      </c>
      <c r="B148" t="s">
        <v>1058</v>
      </c>
      <c r="C148" t="s">
        <v>1062</v>
      </c>
      <c r="D148" t="s">
        <v>1063</v>
      </c>
    </row>
    <row r="149" spans="1:4">
      <c r="A149" s="1071">
        <v>148</v>
      </c>
      <c r="B149" t="s">
        <v>1058</v>
      </c>
      <c r="C149" t="s">
        <v>1016</v>
      </c>
      <c r="D149" t="s">
        <v>1064</v>
      </c>
    </row>
    <row r="150" spans="1:4">
      <c r="A150" s="1071">
        <v>149</v>
      </c>
      <c r="B150" t="s">
        <v>1058</v>
      </c>
      <c r="C150" t="s">
        <v>1065</v>
      </c>
      <c r="D150" t="s">
        <v>1066</v>
      </c>
    </row>
    <row r="151" spans="1:4">
      <c r="A151" s="1071">
        <v>150</v>
      </c>
      <c r="B151" t="s">
        <v>1058</v>
      </c>
      <c r="C151" t="s">
        <v>1067</v>
      </c>
      <c r="D151" t="s">
        <v>1068</v>
      </c>
    </row>
    <row r="152" spans="1:4">
      <c r="A152" s="1071">
        <v>151</v>
      </c>
      <c r="B152" t="s">
        <v>1058</v>
      </c>
      <c r="C152" t="s">
        <v>1020</v>
      </c>
      <c r="D152" t="s">
        <v>1069</v>
      </c>
    </row>
    <row r="153" spans="1:4">
      <c r="A153" s="1071">
        <v>152</v>
      </c>
      <c r="B153" t="s">
        <v>1058</v>
      </c>
      <c r="C153" t="s">
        <v>1070</v>
      </c>
      <c r="D153" t="s">
        <v>1071</v>
      </c>
    </row>
    <row r="154" spans="1:4">
      <c r="A154" s="1071">
        <v>153</v>
      </c>
      <c r="B154" t="s">
        <v>1058</v>
      </c>
      <c r="C154" t="s">
        <v>1072</v>
      </c>
      <c r="D154" t="s">
        <v>1073</v>
      </c>
    </row>
    <row r="155" spans="1:4">
      <c r="A155" s="1071">
        <v>154</v>
      </c>
      <c r="B155" t="s">
        <v>1058</v>
      </c>
      <c r="C155" t="s">
        <v>1074</v>
      </c>
      <c r="D155" t="s">
        <v>1075</v>
      </c>
    </row>
    <row r="156" spans="1:4">
      <c r="A156" s="1071">
        <v>155</v>
      </c>
      <c r="B156" t="s">
        <v>1058</v>
      </c>
      <c r="C156" t="s">
        <v>1076</v>
      </c>
      <c r="D156" t="s">
        <v>1077</v>
      </c>
    </row>
    <row r="157" spans="1:4">
      <c r="A157" s="1071">
        <v>156</v>
      </c>
      <c r="B157" t="s">
        <v>1058</v>
      </c>
      <c r="C157" t="s">
        <v>1078</v>
      </c>
      <c r="D157" t="s">
        <v>1079</v>
      </c>
    </row>
    <row r="158" spans="1:4">
      <c r="A158" s="1071">
        <v>157</v>
      </c>
      <c r="B158" t="s">
        <v>1058</v>
      </c>
      <c r="C158" t="s">
        <v>1080</v>
      </c>
      <c r="D158" t="s">
        <v>1081</v>
      </c>
    </row>
    <row r="159" spans="1:4">
      <c r="A159" s="1071">
        <v>158</v>
      </c>
      <c r="B159" t="s">
        <v>1058</v>
      </c>
      <c r="C159" t="s">
        <v>1082</v>
      </c>
      <c r="D159" t="s">
        <v>1083</v>
      </c>
    </row>
    <row r="160" spans="1:4">
      <c r="A160" s="1071">
        <v>159</v>
      </c>
      <c r="B160" t="s">
        <v>1058</v>
      </c>
      <c r="C160" t="s">
        <v>1084</v>
      </c>
      <c r="D160" t="s">
        <v>1085</v>
      </c>
    </row>
    <row r="161" spans="1:4">
      <c r="A161" s="1071">
        <v>160</v>
      </c>
      <c r="B161" t="s">
        <v>1058</v>
      </c>
      <c r="C161" t="s">
        <v>1086</v>
      </c>
      <c r="D161" t="s">
        <v>1087</v>
      </c>
    </row>
    <row r="162" spans="1:4">
      <c r="A162" s="1071">
        <v>161</v>
      </c>
      <c r="B162" t="s">
        <v>1058</v>
      </c>
      <c r="C162" t="s">
        <v>1088</v>
      </c>
      <c r="D162" t="s">
        <v>1089</v>
      </c>
    </row>
    <row r="163" spans="1:4">
      <c r="A163" s="1071">
        <v>162</v>
      </c>
      <c r="B163" t="s">
        <v>1058</v>
      </c>
      <c r="C163" t="s">
        <v>1090</v>
      </c>
      <c r="D163" t="s">
        <v>1091</v>
      </c>
    </row>
    <row r="164" spans="1:4">
      <c r="A164" s="1071">
        <v>163</v>
      </c>
      <c r="B164" t="s">
        <v>1058</v>
      </c>
      <c r="C164" t="s">
        <v>1092</v>
      </c>
      <c r="D164" t="s">
        <v>1093</v>
      </c>
    </row>
    <row r="165" spans="1:4">
      <c r="A165" s="1071">
        <v>164</v>
      </c>
      <c r="B165" t="s">
        <v>1058</v>
      </c>
      <c r="C165" t="s">
        <v>1094</v>
      </c>
      <c r="D165" t="s">
        <v>1095</v>
      </c>
    </row>
    <row r="166" spans="1:4">
      <c r="A166" s="1071">
        <v>165</v>
      </c>
      <c r="B166" t="s">
        <v>1058</v>
      </c>
      <c r="C166" t="s">
        <v>1096</v>
      </c>
      <c r="D166" t="s">
        <v>1097</v>
      </c>
    </row>
    <row r="167" spans="1:4">
      <c r="A167" s="1071">
        <v>166</v>
      </c>
      <c r="B167" t="s">
        <v>1058</v>
      </c>
      <c r="C167" t="s">
        <v>1098</v>
      </c>
      <c r="D167" t="s">
        <v>1099</v>
      </c>
    </row>
    <row r="168" spans="1:4">
      <c r="A168" s="1071">
        <v>167</v>
      </c>
      <c r="B168" t="s">
        <v>1058</v>
      </c>
      <c r="C168" t="s">
        <v>1100</v>
      </c>
      <c r="D168" t="s">
        <v>1101</v>
      </c>
    </row>
    <row r="169" spans="1:4">
      <c r="A169" s="1071">
        <v>168</v>
      </c>
      <c r="B169" t="s">
        <v>1058</v>
      </c>
      <c r="C169" t="s">
        <v>1102</v>
      </c>
      <c r="D169" t="s">
        <v>1103</v>
      </c>
    </row>
    <row r="170" spans="1:4">
      <c r="A170" s="1071">
        <v>169</v>
      </c>
      <c r="B170" t="s">
        <v>1058</v>
      </c>
      <c r="C170" t="s">
        <v>1104</v>
      </c>
      <c r="D170" t="s">
        <v>1105</v>
      </c>
    </row>
    <row r="171" spans="1:4">
      <c r="A171" s="1071">
        <v>170</v>
      </c>
      <c r="B171" t="s">
        <v>1058</v>
      </c>
      <c r="C171" t="s">
        <v>1106</v>
      </c>
      <c r="D171" t="s">
        <v>1107</v>
      </c>
    </row>
    <row r="172" spans="1:4">
      <c r="A172" s="1071">
        <v>171</v>
      </c>
      <c r="B172" t="s">
        <v>1058</v>
      </c>
      <c r="C172" t="s">
        <v>1108</v>
      </c>
      <c r="D172" t="s">
        <v>1109</v>
      </c>
    </row>
    <row r="173" spans="1:4">
      <c r="A173" s="1071">
        <v>172</v>
      </c>
      <c r="B173" t="s">
        <v>1058</v>
      </c>
      <c r="C173" t="s">
        <v>1110</v>
      </c>
      <c r="D173" t="s">
        <v>1111</v>
      </c>
    </row>
    <row r="174" spans="1:4">
      <c r="A174" s="1071">
        <v>173</v>
      </c>
      <c r="B174" t="s">
        <v>1058</v>
      </c>
      <c r="C174" t="s">
        <v>1112</v>
      </c>
      <c r="D174" t="s">
        <v>1113</v>
      </c>
    </row>
    <row r="175" spans="1:4">
      <c r="A175" s="1071">
        <v>174</v>
      </c>
      <c r="B175" t="s">
        <v>1058</v>
      </c>
      <c r="C175" t="s">
        <v>1114</v>
      </c>
      <c r="D175" t="s">
        <v>1115</v>
      </c>
    </row>
    <row r="176" spans="1:4">
      <c r="A176" s="1071">
        <v>175</v>
      </c>
      <c r="B176" t="s">
        <v>1058</v>
      </c>
      <c r="C176" t="s">
        <v>1116</v>
      </c>
      <c r="D176" t="s">
        <v>1117</v>
      </c>
    </row>
    <row r="177" spans="1:4">
      <c r="A177" s="1071">
        <v>176</v>
      </c>
      <c r="B177" t="s">
        <v>1058</v>
      </c>
      <c r="C177" t="s">
        <v>1118</v>
      </c>
      <c r="D177" t="s">
        <v>1119</v>
      </c>
    </row>
    <row r="178" spans="1:4">
      <c r="A178" s="1071">
        <v>177</v>
      </c>
      <c r="B178" t="s">
        <v>1058</v>
      </c>
      <c r="C178" t="s">
        <v>1120</v>
      </c>
      <c r="D178" t="s">
        <v>1121</v>
      </c>
    </row>
    <row r="179" spans="1:4">
      <c r="A179" s="1071">
        <v>178</v>
      </c>
      <c r="B179" t="s">
        <v>1058</v>
      </c>
      <c r="C179" t="s">
        <v>1122</v>
      </c>
      <c r="D179" t="s">
        <v>1123</v>
      </c>
    </row>
    <row r="180" spans="1:4">
      <c r="A180" s="1071">
        <v>179</v>
      </c>
      <c r="B180" t="s">
        <v>1058</v>
      </c>
      <c r="C180" t="s">
        <v>1124</v>
      </c>
      <c r="D180" t="s">
        <v>1125</v>
      </c>
    </row>
    <row r="181" spans="1:4">
      <c r="A181" s="1071">
        <v>180</v>
      </c>
      <c r="B181" t="s">
        <v>1058</v>
      </c>
      <c r="C181" t="s">
        <v>1126</v>
      </c>
      <c r="D181" t="s">
        <v>1127</v>
      </c>
    </row>
    <row r="182" spans="1:4">
      <c r="A182" s="1071">
        <v>181</v>
      </c>
      <c r="B182" t="s">
        <v>1058</v>
      </c>
      <c r="C182" t="s">
        <v>1128</v>
      </c>
      <c r="D182" t="s">
        <v>1129</v>
      </c>
    </row>
    <row r="183" spans="1:4">
      <c r="A183" s="1071">
        <v>182</v>
      </c>
      <c r="B183" t="s">
        <v>1058</v>
      </c>
      <c r="C183" t="s">
        <v>1130</v>
      </c>
      <c r="D183" t="s">
        <v>1131</v>
      </c>
    </row>
    <row r="184" spans="1:4">
      <c r="A184" s="1071">
        <v>183</v>
      </c>
      <c r="B184" t="s">
        <v>1132</v>
      </c>
      <c r="C184" t="s">
        <v>1134</v>
      </c>
      <c r="D184" t="s">
        <v>1135</v>
      </c>
    </row>
    <row r="185" spans="1:4">
      <c r="A185" s="1071">
        <v>184</v>
      </c>
      <c r="B185" t="s">
        <v>1132</v>
      </c>
      <c r="C185" t="s">
        <v>1132</v>
      </c>
      <c r="D185" t="s">
        <v>1133</v>
      </c>
    </row>
    <row r="186" spans="1:4">
      <c r="A186" s="1071">
        <v>185</v>
      </c>
      <c r="B186" t="s">
        <v>1132</v>
      </c>
      <c r="C186" t="s">
        <v>1136</v>
      </c>
      <c r="D186" t="s">
        <v>1137</v>
      </c>
    </row>
    <row r="187" spans="1:4">
      <c r="A187" s="1071">
        <v>186</v>
      </c>
      <c r="B187" t="s">
        <v>1132</v>
      </c>
      <c r="C187" t="s">
        <v>1138</v>
      </c>
      <c r="D187" t="s">
        <v>1139</v>
      </c>
    </row>
    <row r="188" spans="1:4">
      <c r="A188" s="1071">
        <v>187</v>
      </c>
      <c r="B188" t="s">
        <v>1132</v>
      </c>
      <c r="C188" t="s">
        <v>1140</v>
      </c>
      <c r="D188" t="s">
        <v>1141</v>
      </c>
    </row>
    <row r="189" spans="1:4">
      <c r="A189" s="1071">
        <v>188</v>
      </c>
      <c r="B189" t="s">
        <v>1132</v>
      </c>
      <c r="C189" t="s">
        <v>1142</v>
      </c>
      <c r="D189" t="s">
        <v>1143</v>
      </c>
    </row>
    <row r="190" spans="1:4">
      <c r="A190" s="1071">
        <v>189</v>
      </c>
      <c r="B190" t="s">
        <v>1132</v>
      </c>
      <c r="C190" t="s">
        <v>1144</v>
      </c>
      <c r="D190" t="s">
        <v>1145</v>
      </c>
    </row>
    <row r="191" spans="1:4">
      <c r="A191" s="1071">
        <v>190</v>
      </c>
      <c r="B191" t="s">
        <v>1132</v>
      </c>
      <c r="C191" t="s">
        <v>1146</v>
      </c>
      <c r="D191" t="s">
        <v>1147</v>
      </c>
    </row>
    <row r="192" spans="1:4">
      <c r="A192" s="1071">
        <v>191</v>
      </c>
      <c r="B192" t="s">
        <v>1132</v>
      </c>
      <c r="C192" t="s">
        <v>1148</v>
      </c>
      <c r="D192" t="s">
        <v>1149</v>
      </c>
    </row>
    <row r="193" spans="1:4">
      <c r="A193" s="1071">
        <v>192</v>
      </c>
      <c r="B193" t="s">
        <v>1132</v>
      </c>
      <c r="C193" t="s">
        <v>1150</v>
      </c>
      <c r="D193" t="s">
        <v>1151</v>
      </c>
    </row>
    <row r="194" spans="1:4">
      <c r="A194" s="1071">
        <v>193</v>
      </c>
      <c r="B194" t="s">
        <v>1132</v>
      </c>
      <c r="C194" t="s">
        <v>1152</v>
      </c>
      <c r="D194" t="s">
        <v>1153</v>
      </c>
    </row>
    <row r="195" spans="1:4">
      <c r="A195" s="1071">
        <v>194</v>
      </c>
      <c r="B195" t="s">
        <v>1132</v>
      </c>
      <c r="C195" t="s">
        <v>1154</v>
      </c>
      <c r="D195" t="s">
        <v>1155</v>
      </c>
    </row>
    <row r="196" spans="1:4">
      <c r="A196" s="1071">
        <v>195</v>
      </c>
      <c r="B196" t="s">
        <v>1132</v>
      </c>
      <c r="C196" t="s">
        <v>1156</v>
      </c>
      <c r="D196" t="s">
        <v>1157</v>
      </c>
    </row>
    <row r="197" spans="1:4">
      <c r="A197" s="1071">
        <v>196</v>
      </c>
      <c r="B197" t="s">
        <v>1132</v>
      </c>
      <c r="C197" t="s">
        <v>1158</v>
      </c>
      <c r="D197" t="s">
        <v>1159</v>
      </c>
    </row>
    <row r="198" spans="1:4">
      <c r="A198" s="1071">
        <v>197</v>
      </c>
      <c r="B198" t="s">
        <v>1132</v>
      </c>
      <c r="C198" t="s">
        <v>1160</v>
      </c>
      <c r="D198" t="s">
        <v>1161</v>
      </c>
    </row>
    <row r="199" spans="1:4">
      <c r="A199" s="1071">
        <v>198</v>
      </c>
      <c r="B199" t="s">
        <v>1132</v>
      </c>
      <c r="C199" t="s">
        <v>1162</v>
      </c>
      <c r="D199" t="s">
        <v>1163</v>
      </c>
    </row>
    <row r="200" spans="1:4">
      <c r="A200" s="1071">
        <v>199</v>
      </c>
      <c r="B200" t="s">
        <v>1132</v>
      </c>
      <c r="C200" t="s">
        <v>1164</v>
      </c>
      <c r="D200" t="s">
        <v>1165</v>
      </c>
    </row>
    <row r="201" spans="1:4">
      <c r="A201" s="1071">
        <v>200</v>
      </c>
      <c r="B201" t="s">
        <v>1132</v>
      </c>
      <c r="C201" t="s">
        <v>1166</v>
      </c>
      <c r="D201" t="s">
        <v>1167</v>
      </c>
    </row>
    <row r="202" spans="1:4">
      <c r="A202" s="1071">
        <v>201</v>
      </c>
      <c r="B202" t="s">
        <v>1132</v>
      </c>
      <c r="C202" t="s">
        <v>1168</v>
      </c>
      <c r="D202" t="s">
        <v>1169</v>
      </c>
    </row>
    <row r="203" spans="1:4">
      <c r="A203" s="1071">
        <v>202</v>
      </c>
      <c r="B203" t="s">
        <v>1132</v>
      </c>
      <c r="C203" t="s">
        <v>1170</v>
      </c>
      <c r="D203" t="s">
        <v>1171</v>
      </c>
    </row>
    <row r="204" spans="1:4">
      <c r="A204" s="1071">
        <v>203</v>
      </c>
      <c r="B204" t="s">
        <v>1132</v>
      </c>
      <c r="C204" t="s">
        <v>1172</v>
      </c>
      <c r="D204" t="s">
        <v>1173</v>
      </c>
    </row>
    <row r="205" spans="1:4">
      <c r="A205" s="1071">
        <v>204</v>
      </c>
      <c r="B205" t="s">
        <v>1132</v>
      </c>
      <c r="C205" t="s">
        <v>1174</v>
      </c>
      <c r="D205" t="s">
        <v>1175</v>
      </c>
    </row>
    <row r="206" spans="1:4">
      <c r="A206" s="1071">
        <v>205</v>
      </c>
      <c r="B206" t="s">
        <v>1132</v>
      </c>
      <c r="C206" t="s">
        <v>1176</v>
      </c>
      <c r="D206" t="s">
        <v>1177</v>
      </c>
    </row>
    <row r="207" spans="1:4">
      <c r="A207" s="1071">
        <v>206</v>
      </c>
      <c r="B207" t="s">
        <v>1178</v>
      </c>
      <c r="C207" t="s">
        <v>1180</v>
      </c>
      <c r="D207" t="s">
        <v>1181</v>
      </c>
    </row>
    <row r="208" spans="1:4">
      <c r="A208" s="1071">
        <v>207</v>
      </c>
      <c r="B208" t="s">
        <v>1178</v>
      </c>
      <c r="C208" t="s">
        <v>1178</v>
      </c>
      <c r="D208" t="s">
        <v>1179</v>
      </c>
    </row>
    <row r="209" spans="1:4">
      <c r="A209" s="1071">
        <v>208</v>
      </c>
      <c r="B209" t="s">
        <v>1178</v>
      </c>
      <c r="C209" t="s">
        <v>1182</v>
      </c>
      <c r="D209" t="s">
        <v>1183</v>
      </c>
    </row>
    <row r="210" spans="1:4">
      <c r="A210" s="1071">
        <v>209</v>
      </c>
      <c r="B210" t="s">
        <v>1178</v>
      </c>
      <c r="C210" t="s">
        <v>1184</v>
      </c>
      <c r="D210" t="s">
        <v>1185</v>
      </c>
    </row>
    <row r="211" spans="1:4">
      <c r="A211" s="1071">
        <v>210</v>
      </c>
      <c r="B211" t="s">
        <v>1178</v>
      </c>
      <c r="C211" t="s">
        <v>1186</v>
      </c>
      <c r="D211" t="s">
        <v>1187</v>
      </c>
    </row>
    <row r="212" spans="1:4">
      <c r="A212" s="1071">
        <v>211</v>
      </c>
      <c r="B212" t="s">
        <v>1178</v>
      </c>
      <c r="C212" t="s">
        <v>1188</v>
      </c>
      <c r="D212" t="s">
        <v>1189</v>
      </c>
    </row>
    <row r="213" spans="1:4">
      <c r="A213" s="1071">
        <v>212</v>
      </c>
      <c r="B213" t="s">
        <v>1178</v>
      </c>
      <c r="C213" t="s">
        <v>1190</v>
      </c>
      <c r="D213" t="s">
        <v>1191</v>
      </c>
    </row>
    <row r="214" spans="1:4">
      <c r="A214" s="1071">
        <v>213</v>
      </c>
      <c r="B214" t="s">
        <v>1178</v>
      </c>
      <c r="C214" t="s">
        <v>1192</v>
      </c>
      <c r="D214" t="s">
        <v>1193</v>
      </c>
    </row>
    <row r="215" spans="1:4">
      <c r="A215" s="1071">
        <v>214</v>
      </c>
      <c r="B215" t="s">
        <v>1178</v>
      </c>
      <c r="C215" t="s">
        <v>1194</v>
      </c>
      <c r="D215" t="s">
        <v>1195</v>
      </c>
    </row>
    <row r="216" spans="1:4">
      <c r="A216" s="1071">
        <v>215</v>
      </c>
      <c r="B216" t="s">
        <v>1178</v>
      </c>
      <c r="C216" t="s">
        <v>1196</v>
      </c>
      <c r="D216" t="s">
        <v>1197</v>
      </c>
    </row>
    <row r="217" spans="1:4">
      <c r="A217" s="1071">
        <v>216</v>
      </c>
      <c r="B217" t="s">
        <v>1178</v>
      </c>
      <c r="C217" t="s">
        <v>1198</v>
      </c>
      <c r="D217" t="s">
        <v>1199</v>
      </c>
    </row>
    <row r="218" spans="1:4">
      <c r="A218" s="1071">
        <v>217</v>
      </c>
      <c r="B218" t="s">
        <v>1178</v>
      </c>
      <c r="C218" t="s">
        <v>1200</v>
      </c>
      <c r="D218" t="s">
        <v>1201</v>
      </c>
    </row>
    <row r="219" spans="1:4">
      <c r="A219" s="1071">
        <v>218</v>
      </c>
      <c r="B219" t="s">
        <v>1178</v>
      </c>
      <c r="C219" t="s">
        <v>1202</v>
      </c>
      <c r="D219" t="s">
        <v>1203</v>
      </c>
    </row>
    <row r="220" spans="1:4">
      <c r="A220" s="1071">
        <v>219</v>
      </c>
      <c r="B220" t="s">
        <v>1178</v>
      </c>
      <c r="C220" t="s">
        <v>1204</v>
      </c>
      <c r="D220" t="s">
        <v>1205</v>
      </c>
    </row>
    <row r="221" spans="1:4">
      <c r="A221" s="1071">
        <v>220</v>
      </c>
      <c r="B221" t="s">
        <v>1178</v>
      </c>
      <c r="C221" t="s">
        <v>1206</v>
      </c>
      <c r="D221" t="s">
        <v>1207</v>
      </c>
    </row>
    <row r="222" spans="1:4">
      <c r="A222" s="1071">
        <v>221</v>
      </c>
      <c r="B222" t="s">
        <v>1178</v>
      </c>
      <c r="C222" t="s">
        <v>1208</v>
      </c>
      <c r="D222" t="s">
        <v>1209</v>
      </c>
    </row>
    <row r="223" spans="1:4">
      <c r="A223" s="1071">
        <v>222</v>
      </c>
      <c r="B223" t="s">
        <v>1178</v>
      </c>
      <c r="C223" t="s">
        <v>1210</v>
      </c>
      <c r="D223" t="s">
        <v>1211</v>
      </c>
    </row>
    <row r="224" spans="1:4">
      <c r="A224" s="1071">
        <v>223</v>
      </c>
      <c r="B224" t="s">
        <v>1178</v>
      </c>
      <c r="C224" t="s">
        <v>1212</v>
      </c>
      <c r="D224" t="s">
        <v>1213</v>
      </c>
    </row>
    <row r="225" spans="1:4">
      <c r="A225" s="1071">
        <v>224</v>
      </c>
      <c r="B225" t="s">
        <v>1214</v>
      </c>
      <c r="C225" t="s">
        <v>1214</v>
      </c>
      <c r="D225" t="s">
        <v>1215</v>
      </c>
    </row>
    <row r="226" spans="1:4">
      <c r="A226" s="1071">
        <v>225</v>
      </c>
      <c r="B226" t="s">
        <v>1214</v>
      </c>
      <c r="C226" t="s">
        <v>1216</v>
      </c>
      <c r="D226" t="s">
        <v>1217</v>
      </c>
    </row>
    <row r="227" spans="1:4">
      <c r="A227" s="1071">
        <v>226</v>
      </c>
      <c r="B227" t="s">
        <v>1214</v>
      </c>
      <c r="C227" t="s">
        <v>1218</v>
      </c>
      <c r="D227" t="s">
        <v>1219</v>
      </c>
    </row>
    <row r="228" spans="1:4">
      <c r="A228" s="1071">
        <v>227</v>
      </c>
      <c r="B228" t="s">
        <v>1214</v>
      </c>
      <c r="C228" t="s">
        <v>1220</v>
      </c>
      <c r="D228" t="s">
        <v>1221</v>
      </c>
    </row>
    <row r="229" spans="1:4">
      <c r="A229" s="1071">
        <v>228</v>
      </c>
      <c r="B229" t="s">
        <v>1214</v>
      </c>
      <c r="C229" t="s">
        <v>1222</v>
      </c>
      <c r="D229" t="s">
        <v>1223</v>
      </c>
    </row>
    <row r="230" spans="1:4">
      <c r="A230" s="1071">
        <v>229</v>
      </c>
      <c r="B230" t="s">
        <v>1214</v>
      </c>
      <c r="C230" t="s">
        <v>1224</v>
      </c>
      <c r="D230" t="s">
        <v>1225</v>
      </c>
    </row>
    <row r="231" spans="1:4">
      <c r="A231" s="1071">
        <v>230</v>
      </c>
      <c r="B231" t="s">
        <v>1214</v>
      </c>
      <c r="C231" t="s">
        <v>1226</v>
      </c>
      <c r="D231" t="s">
        <v>1227</v>
      </c>
    </row>
    <row r="232" spans="1:4">
      <c r="A232" s="1071">
        <v>231</v>
      </c>
      <c r="B232" t="s">
        <v>1214</v>
      </c>
      <c r="C232" t="s">
        <v>1228</v>
      </c>
      <c r="D232" t="s">
        <v>1229</v>
      </c>
    </row>
    <row r="233" spans="1:4">
      <c r="A233" s="1071">
        <v>232</v>
      </c>
      <c r="B233" t="s">
        <v>1214</v>
      </c>
      <c r="C233" t="s">
        <v>1230</v>
      </c>
      <c r="D233" t="s">
        <v>1231</v>
      </c>
    </row>
    <row r="234" spans="1:4">
      <c r="A234" s="1071">
        <v>233</v>
      </c>
      <c r="B234" t="s">
        <v>1214</v>
      </c>
      <c r="C234" t="s">
        <v>1232</v>
      </c>
      <c r="D234" t="s">
        <v>1233</v>
      </c>
    </row>
    <row r="235" spans="1:4">
      <c r="A235" s="1071">
        <v>234</v>
      </c>
      <c r="B235" t="s">
        <v>1214</v>
      </c>
      <c r="C235" t="s">
        <v>1234</v>
      </c>
      <c r="D235" t="s">
        <v>1235</v>
      </c>
    </row>
    <row r="236" spans="1:4">
      <c r="A236" s="1071">
        <v>235</v>
      </c>
      <c r="B236" t="s">
        <v>1214</v>
      </c>
      <c r="C236" t="s">
        <v>1236</v>
      </c>
      <c r="D236" t="s">
        <v>1237</v>
      </c>
    </row>
    <row r="237" spans="1:4">
      <c r="A237" s="1071">
        <v>236</v>
      </c>
      <c r="B237" t="s">
        <v>1214</v>
      </c>
      <c r="C237" t="s">
        <v>1238</v>
      </c>
      <c r="D237" t="s">
        <v>1239</v>
      </c>
    </row>
    <row r="238" spans="1:4">
      <c r="A238" s="1071">
        <v>237</v>
      </c>
      <c r="B238" t="s">
        <v>1240</v>
      </c>
      <c r="C238" t="s">
        <v>1242</v>
      </c>
      <c r="D238" t="s">
        <v>1243</v>
      </c>
    </row>
    <row r="239" spans="1:4">
      <c r="A239" s="1071">
        <v>238</v>
      </c>
      <c r="B239" t="s">
        <v>1240</v>
      </c>
      <c r="C239" t="s">
        <v>1240</v>
      </c>
      <c r="D239" t="s">
        <v>1241</v>
      </c>
    </row>
    <row r="240" spans="1:4">
      <c r="A240" s="1071">
        <v>239</v>
      </c>
      <c r="B240" t="s">
        <v>1240</v>
      </c>
      <c r="C240" t="s">
        <v>1244</v>
      </c>
      <c r="D240" t="s">
        <v>1245</v>
      </c>
    </row>
    <row r="241" spans="1:4">
      <c r="A241" s="1071">
        <v>240</v>
      </c>
      <c r="B241" t="s">
        <v>1240</v>
      </c>
      <c r="C241" t="s">
        <v>1246</v>
      </c>
      <c r="D241" t="s">
        <v>1247</v>
      </c>
    </row>
    <row r="242" spans="1:4">
      <c r="A242" s="1071">
        <v>241</v>
      </c>
      <c r="B242" t="s">
        <v>1240</v>
      </c>
      <c r="C242" t="s">
        <v>1248</v>
      </c>
      <c r="D242" t="s">
        <v>1249</v>
      </c>
    </row>
    <row r="243" spans="1:4">
      <c r="A243" s="1071">
        <v>242</v>
      </c>
      <c r="B243" t="s">
        <v>1240</v>
      </c>
      <c r="C243" t="s">
        <v>1250</v>
      </c>
      <c r="D243" t="s">
        <v>1251</v>
      </c>
    </row>
    <row r="244" spans="1:4">
      <c r="A244" s="1071">
        <v>243</v>
      </c>
      <c r="B244" t="s">
        <v>1240</v>
      </c>
      <c r="C244" t="s">
        <v>1252</v>
      </c>
      <c r="D244" t="s">
        <v>1253</v>
      </c>
    </row>
    <row r="245" spans="1:4">
      <c r="A245" s="1071">
        <v>244</v>
      </c>
      <c r="B245" t="s">
        <v>1240</v>
      </c>
      <c r="C245" t="s">
        <v>1254</v>
      </c>
      <c r="D245" t="s">
        <v>1255</v>
      </c>
    </row>
    <row r="246" spans="1:4">
      <c r="A246" s="1071">
        <v>245</v>
      </c>
      <c r="B246" t="s">
        <v>1240</v>
      </c>
      <c r="C246" t="s">
        <v>1256</v>
      </c>
      <c r="D246" t="s">
        <v>1257</v>
      </c>
    </row>
    <row r="247" spans="1:4">
      <c r="A247" s="1071">
        <v>246</v>
      </c>
      <c r="B247" t="s">
        <v>1240</v>
      </c>
      <c r="C247" t="s">
        <v>1258</v>
      </c>
      <c r="D247" t="s">
        <v>1259</v>
      </c>
    </row>
    <row r="248" spans="1:4">
      <c r="A248" s="1071">
        <v>247</v>
      </c>
      <c r="B248" t="s">
        <v>1240</v>
      </c>
      <c r="C248" t="s">
        <v>1260</v>
      </c>
      <c r="D248" t="s">
        <v>1261</v>
      </c>
    </row>
    <row r="249" spans="1:4">
      <c r="A249" s="1071">
        <v>248</v>
      </c>
      <c r="B249" t="s">
        <v>1240</v>
      </c>
      <c r="C249" t="s">
        <v>1262</v>
      </c>
      <c r="D249" t="s">
        <v>1263</v>
      </c>
    </row>
    <row r="250" spans="1:4">
      <c r="A250" s="1071">
        <v>249</v>
      </c>
      <c r="B250" t="s">
        <v>1240</v>
      </c>
      <c r="C250" t="s">
        <v>1264</v>
      </c>
      <c r="D250" t="s">
        <v>1265</v>
      </c>
    </row>
    <row r="251" spans="1:4">
      <c r="A251" s="1071">
        <v>250</v>
      </c>
      <c r="B251" t="s">
        <v>1240</v>
      </c>
      <c r="C251" t="s">
        <v>1266</v>
      </c>
      <c r="D251" t="s">
        <v>1267</v>
      </c>
    </row>
    <row r="252" spans="1:4">
      <c r="A252" s="1071">
        <v>251</v>
      </c>
      <c r="B252" t="s">
        <v>1240</v>
      </c>
      <c r="C252" t="s">
        <v>1268</v>
      </c>
      <c r="D252" t="s">
        <v>1269</v>
      </c>
    </row>
    <row r="253" spans="1:4">
      <c r="A253" s="1071">
        <v>252</v>
      </c>
      <c r="B253" t="s">
        <v>1270</v>
      </c>
      <c r="C253" t="s">
        <v>1270</v>
      </c>
      <c r="D253" t="s">
        <v>1271</v>
      </c>
    </row>
    <row r="254" spans="1:4">
      <c r="A254" s="1071">
        <v>253</v>
      </c>
      <c r="B254" t="s">
        <v>1270</v>
      </c>
      <c r="C254" t="s">
        <v>1272</v>
      </c>
      <c r="D254" t="s">
        <v>1273</v>
      </c>
    </row>
    <row r="255" spans="1:4">
      <c r="A255" s="1071">
        <v>254</v>
      </c>
      <c r="B255" t="s">
        <v>1270</v>
      </c>
      <c r="C255" t="s">
        <v>1274</v>
      </c>
      <c r="D255" t="s">
        <v>1275</v>
      </c>
    </row>
    <row r="256" spans="1:4">
      <c r="A256" s="1071">
        <v>255</v>
      </c>
      <c r="B256" t="s">
        <v>1270</v>
      </c>
      <c r="C256" t="s">
        <v>1276</v>
      </c>
      <c r="D256" t="s">
        <v>1277</v>
      </c>
    </row>
    <row r="257" spans="1:4">
      <c r="A257" s="1071">
        <v>256</v>
      </c>
      <c r="B257" t="s">
        <v>1270</v>
      </c>
      <c r="C257" t="s">
        <v>1278</v>
      </c>
      <c r="D257" t="s">
        <v>1279</v>
      </c>
    </row>
    <row r="258" spans="1:4">
      <c r="A258" s="1071">
        <v>257</v>
      </c>
      <c r="B258" t="s">
        <v>1270</v>
      </c>
      <c r="C258" t="s">
        <v>1280</v>
      </c>
      <c r="D258" t="s">
        <v>1281</v>
      </c>
    </row>
    <row r="259" spans="1:4">
      <c r="A259" s="1071">
        <v>258</v>
      </c>
      <c r="B259" t="s">
        <v>1270</v>
      </c>
      <c r="C259" t="s">
        <v>1282</v>
      </c>
      <c r="D259" t="s">
        <v>1283</v>
      </c>
    </row>
    <row r="260" spans="1:4">
      <c r="A260" s="1071">
        <v>259</v>
      </c>
      <c r="B260" t="s">
        <v>1270</v>
      </c>
      <c r="C260" t="s">
        <v>1284</v>
      </c>
      <c r="D260" t="s">
        <v>1285</v>
      </c>
    </row>
    <row r="261" spans="1:4">
      <c r="A261" s="1071">
        <v>260</v>
      </c>
      <c r="B261" t="s">
        <v>1270</v>
      </c>
      <c r="C261" t="s">
        <v>1286</v>
      </c>
      <c r="D261" t="s">
        <v>1287</v>
      </c>
    </row>
    <row r="262" spans="1:4">
      <c r="A262" s="1071">
        <v>261</v>
      </c>
      <c r="B262" t="s">
        <v>1270</v>
      </c>
      <c r="C262" t="s">
        <v>1288</v>
      </c>
      <c r="D262" t="s">
        <v>1289</v>
      </c>
    </row>
    <row r="263" spans="1:4">
      <c r="A263" s="1071">
        <v>262</v>
      </c>
      <c r="B263" t="s">
        <v>1270</v>
      </c>
      <c r="C263" t="s">
        <v>1290</v>
      </c>
      <c r="D263" t="s">
        <v>1291</v>
      </c>
    </row>
    <row r="264" spans="1:4">
      <c r="A264" s="1071">
        <v>263</v>
      </c>
      <c r="B264" t="s">
        <v>1270</v>
      </c>
      <c r="C264" t="s">
        <v>1292</v>
      </c>
      <c r="D264" t="s">
        <v>1293</v>
      </c>
    </row>
    <row r="265" spans="1:4">
      <c r="A265" s="1071">
        <v>264</v>
      </c>
      <c r="B265" t="s">
        <v>1270</v>
      </c>
      <c r="C265" t="s">
        <v>1294</v>
      </c>
      <c r="D265" t="s">
        <v>1295</v>
      </c>
    </row>
    <row r="266" spans="1:4">
      <c r="A266" s="1071">
        <v>265</v>
      </c>
      <c r="B266" t="s">
        <v>1270</v>
      </c>
      <c r="C266" t="s">
        <v>1296</v>
      </c>
      <c r="D266" t="s">
        <v>1297</v>
      </c>
    </row>
    <row r="267" spans="1:4">
      <c r="A267" s="1071">
        <v>266</v>
      </c>
      <c r="B267" t="s">
        <v>1270</v>
      </c>
      <c r="C267" t="s">
        <v>1298</v>
      </c>
      <c r="D267" t="s">
        <v>1299</v>
      </c>
    </row>
    <row r="268" spans="1:4">
      <c r="A268" s="1071">
        <v>267</v>
      </c>
      <c r="B268" t="s">
        <v>1270</v>
      </c>
      <c r="C268" t="s">
        <v>1300</v>
      </c>
      <c r="D268" t="s">
        <v>1301</v>
      </c>
    </row>
    <row r="269" spans="1:4">
      <c r="A269" s="1071">
        <v>268</v>
      </c>
      <c r="B269" t="s">
        <v>1270</v>
      </c>
      <c r="C269" t="s">
        <v>1302</v>
      </c>
      <c r="D269" t="s">
        <v>1303</v>
      </c>
    </row>
    <row r="270" spans="1:4">
      <c r="A270" s="1071">
        <v>269</v>
      </c>
      <c r="B270" t="s">
        <v>1270</v>
      </c>
      <c r="C270" t="s">
        <v>1304</v>
      </c>
      <c r="D270" t="s">
        <v>1305</v>
      </c>
    </row>
    <row r="271" spans="1:4">
      <c r="A271" s="1071">
        <v>270</v>
      </c>
      <c r="B271" t="s">
        <v>1270</v>
      </c>
      <c r="C271" t="s">
        <v>1306</v>
      </c>
      <c r="D271" t="s">
        <v>1307</v>
      </c>
    </row>
    <row r="272" spans="1:4">
      <c r="A272" s="1071">
        <v>271</v>
      </c>
      <c r="B272" t="s">
        <v>1308</v>
      </c>
      <c r="C272" t="s">
        <v>1310</v>
      </c>
      <c r="D272" t="s">
        <v>1311</v>
      </c>
    </row>
    <row r="273" spans="1:4">
      <c r="A273" s="1071">
        <v>272</v>
      </c>
      <c r="B273" t="s">
        <v>1308</v>
      </c>
      <c r="C273" t="s">
        <v>1312</v>
      </c>
      <c r="D273" t="s">
        <v>1313</v>
      </c>
    </row>
    <row r="274" spans="1:4">
      <c r="A274" s="1071">
        <v>273</v>
      </c>
      <c r="B274" t="s">
        <v>1308</v>
      </c>
      <c r="C274" t="s">
        <v>1314</v>
      </c>
      <c r="D274" t="s">
        <v>1315</v>
      </c>
    </row>
    <row r="275" spans="1:4">
      <c r="A275" s="1071">
        <v>274</v>
      </c>
      <c r="B275" t="s">
        <v>1308</v>
      </c>
      <c r="C275" t="s">
        <v>1308</v>
      </c>
      <c r="D275" t="s">
        <v>1309</v>
      </c>
    </row>
    <row r="276" spans="1:4">
      <c r="A276" s="1071">
        <v>275</v>
      </c>
      <c r="B276" t="s">
        <v>1308</v>
      </c>
      <c r="C276" t="s">
        <v>1316</v>
      </c>
      <c r="D276" t="s">
        <v>1317</v>
      </c>
    </row>
    <row r="277" spans="1:4">
      <c r="A277" s="1071">
        <v>276</v>
      </c>
      <c r="B277" t="s">
        <v>1308</v>
      </c>
      <c r="C277" t="s">
        <v>1318</v>
      </c>
      <c r="D277" t="s">
        <v>1319</v>
      </c>
    </row>
    <row r="278" spans="1:4">
      <c r="A278" s="1071">
        <v>277</v>
      </c>
      <c r="B278" t="s">
        <v>1308</v>
      </c>
      <c r="C278" t="s">
        <v>1320</v>
      </c>
      <c r="D278" t="s">
        <v>1321</v>
      </c>
    </row>
    <row r="279" spans="1:4">
      <c r="A279" s="1071">
        <v>278</v>
      </c>
      <c r="B279" t="s">
        <v>1308</v>
      </c>
      <c r="C279" t="s">
        <v>1322</v>
      </c>
      <c r="D279" t="s">
        <v>1323</v>
      </c>
    </row>
    <row r="280" spans="1:4">
      <c r="A280" s="1071">
        <v>279</v>
      </c>
      <c r="B280" t="s">
        <v>1308</v>
      </c>
      <c r="C280" t="s">
        <v>1324</v>
      </c>
      <c r="D280" t="s">
        <v>1325</v>
      </c>
    </row>
    <row r="281" spans="1:4">
      <c r="A281" s="1071">
        <v>280</v>
      </c>
      <c r="B281" t="s">
        <v>1308</v>
      </c>
      <c r="C281" t="s">
        <v>795</v>
      </c>
      <c r="D281" t="s">
        <v>1326</v>
      </c>
    </row>
    <row r="282" spans="1:4">
      <c r="A282" s="1071">
        <v>281</v>
      </c>
      <c r="B282" t="s">
        <v>1308</v>
      </c>
      <c r="C282" t="s">
        <v>1327</v>
      </c>
      <c r="D282" t="s">
        <v>1328</v>
      </c>
    </row>
    <row r="283" spans="1:4">
      <c r="A283" s="1071">
        <v>282</v>
      </c>
      <c r="B283" t="s">
        <v>1308</v>
      </c>
      <c r="C283" t="s">
        <v>1329</v>
      </c>
      <c r="D283" t="s">
        <v>1330</v>
      </c>
    </row>
    <row r="284" spans="1:4">
      <c r="A284" s="1071">
        <v>283</v>
      </c>
      <c r="B284" t="s">
        <v>1308</v>
      </c>
      <c r="C284" t="s">
        <v>1331</v>
      </c>
      <c r="D284" t="s">
        <v>1332</v>
      </c>
    </row>
    <row r="285" spans="1:4">
      <c r="A285" s="1071">
        <v>284</v>
      </c>
      <c r="B285" t="s">
        <v>1308</v>
      </c>
      <c r="C285" t="s">
        <v>1333</v>
      </c>
      <c r="D285" t="s">
        <v>1334</v>
      </c>
    </row>
    <row r="286" spans="1:4">
      <c r="A286" s="1071">
        <v>285</v>
      </c>
      <c r="B286" t="s">
        <v>1308</v>
      </c>
      <c r="C286" t="s">
        <v>1335</v>
      </c>
      <c r="D286" t="s">
        <v>1336</v>
      </c>
    </row>
    <row r="287" spans="1:4">
      <c r="A287" s="1071">
        <v>286</v>
      </c>
      <c r="B287" t="s">
        <v>1308</v>
      </c>
      <c r="C287" t="s">
        <v>1337</v>
      </c>
      <c r="D287" t="s">
        <v>1338</v>
      </c>
    </row>
    <row r="288" spans="1:4">
      <c r="A288" s="1071">
        <v>287</v>
      </c>
      <c r="B288" t="s">
        <v>1308</v>
      </c>
      <c r="C288" t="s">
        <v>1339</v>
      </c>
      <c r="D288" t="s">
        <v>1340</v>
      </c>
    </row>
    <row r="289" spans="1:4">
      <c r="A289" s="1071">
        <v>288</v>
      </c>
      <c r="B289" t="s">
        <v>1308</v>
      </c>
      <c r="C289" t="s">
        <v>1341</v>
      </c>
      <c r="D289" t="s">
        <v>1342</v>
      </c>
    </row>
    <row r="290" spans="1:4">
      <c r="A290" s="1071">
        <v>289</v>
      </c>
      <c r="B290" t="s">
        <v>1308</v>
      </c>
      <c r="C290" t="s">
        <v>1343</v>
      </c>
      <c r="D290" t="s">
        <v>1344</v>
      </c>
    </row>
    <row r="291" spans="1:4">
      <c r="A291" s="1071">
        <v>290</v>
      </c>
      <c r="B291" t="s">
        <v>1308</v>
      </c>
      <c r="C291" t="s">
        <v>1345</v>
      </c>
      <c r="D291" t="s">
        <v>1346</v>
      </c>
    </row>
    <row r="292" spans="1:4">
      <c r="A292" s="1071">
        <v>291</v>
      </c>
      <c r="B292" t="s">
        <v>1347</v>
      </c>
      <c r="C292" t="s">
        <v>1349</v>
      </c>
      <c r="D292" t="s">
        <v>1350</v>
      </c>
    </row>
    <row r="293" spans="1:4">
      <c r="A293" s="1071">
        <v>292</v>
      </c>
      <c r="B293" t="s">
        <v>1347</v>
      </c>
      <c r="C293" t="s">
        <v>1351</v>
      </c>
      <c r="D293" t="s">
        <v>1352</v>
      </c>
    </row>
    <row r="294" spans="1:4">
      <c r="A294" s="1071">
        <v>293</v>
      </c>
      <c r="B294" t="s">
        <v>1347</v>
      </c>
      <c r="C294" t="s">
        <v>1353</v>
      </c>
      <c r="D294" t="s">
        <v>1354</v>
      </c>
    </row>
    <row r="295" spans="1:4">
      <c r="A295" s="1071">
        <v>294</v>
      </c>
      <c r="B295" t="s">
        <v>1347</v>
      </c>
      <c r="C295" t="s">
        <v>1355</v>
      </c>
      <c r="D295" t="s">
        <v>1356</v>
      </c>
    </row>
    <row r="296" spans="1:4">
      <c r="A296" s="1071">
        <v>295</v>
      </c>
      <c r="B296" t="s">
        <v>1347</v>
      </c>
      <c r="C296" t="s">
        <v>1357</v>
      </c>
      <c r="D296" t="s">
        <v>1358</v>
      </c>
    </row>
    <row r="297" spans="1:4">
      <c r="A297" s="1071">
        <v>296</v>
      </c>
      <c r="B297" t="s">
        <v>1347</v>
      </c>
      <c r="C297" t="s">
        <v>1359</v>
      </c>
      <c r="D297" t="s">
        <v>1360</v>
      </c>
    </row>
    <row r="298" spans="1:4">
      <c r="A298" s="1071">
        <v>297</v>
      </c>
      <c r="B298" t="s">
        <v>1347</v>
      </c>
      <c r="C298" t="s">
        <v>1347</v>
      </c>
      <c r="D298" t="s">
        <v>1348</v>
      </c>
    </row>
    <row r="299" spans="1:4">
      <c r="A299" s="1071">
        <v>298</v>
      </c>
      <c r="B299" t="s">
        <v>1347</v>
      </c>
      <c r="C299" t="s">
        <v>1361</v>
      </c>
      <c r="D299" t="s">
        <v>1362</v>
      </c>
    </row>
    <row r="300" spans="1:4">
      <c r="A300" s="1071">
        <v>299</v>
      </c>
      <c r="B300" t="s">
        <v>1347</v>
      </c>
      <c r="C300" t="s">
        <v>1363</v>
      </c>
      <c r="D300" t="s">
        <v>1364</v>
      </c>
    </row>
    <row r="301" spans="1:4">
      <c r="A301" s="1071">
        <v>300</v>
      </c>
      <c r="B301" t="s">
        <v>1347</v>
      </c>
      <c r="C301" t="s">
        <v>1365</v>
      </c>
      <c r="D301" t="s">
        <v>1366</v>
      </c>
    </row>
    <row r="302" spans="1:4">
      <c r="A302" s="1071">
        <v>301</v>
      </c>
      <c r="B302" t="s">
        <v>1347</v>
      </c>
      <c r="C302" t="s">
        <v>1367</v>
      </c>
      <c r="D302" t="s">
        <v>1368</v>
      </c>
    </row>
    <row r="303" spans="1:4">
      <c r="A303" s="1071">
        <v>302</v>
      </c>
      <c r="B303" t="s">
        <v>1347</v>
      </c>
      <c r="C303" t="s">
        <v>1369</v>
      </c>
      <c r="D303" t="s">
        <v>1370</v>
      </c>
    </row>
    <row r="304" spans="1:4">
      <c r="A304" s="1071">
        <v>303</v>
      </c>
      <c r="B304" t="s">
        <v>1347</v>
      </c>
      <c r="C304" t="s">
        <v>1371</v>
      </c>
      <c r="D304" t="s">
        <v>1372</v>
      </c>
    </row>
    <row r="305" spans="1:4">
      <c r="A305" s="1071">
        <v>304</v>
      </c>
      <c r="B305" t="s">
        <v>1347</v>
      </c>
      <c r="C305" t="s">
        <v>1373</v>
      </c>
      <c r="D305" t="s">
        <v>1374</v>
      </c>
    </row>
    <row r="306" spans="1:4">
      <c r="A306" s="1071">
        <v>305</v>
      </c>
      <c r="B306" t="s">
        <v>1347</v>
      </c>
      <c r="C306" t="s">
        <v>1375</v>
      </c>
      <c r="D306" t="s">
        <v>1376</v>
      </c>
    </row>
    <row r="307" spans="1:4">
      <c r="A307" s="1071">
        <v>306</v>
      </c>
      <c r="B307" t="s">
        <v>1347</v>
      </c>
      <c r="C307" t="s">
        <v>1377</v>
      </c>
      <c r="D307" t="s">
        <v>1378</v>
      </c>
    </row>
    <row r="308" spans="1:4">
      <c r="A308" s="1071">
        <v>307</v>
      </c>
      <c r="B308" t="s">
        <v>1347</v>
      </c>
      <c r="C308" t="s">
        <v>1379</v>
      </c>
      <c r="D308" t="s">
        <v>1380</v>
      </c>
    </row>
    <row r="309" spans="1:4">
      <c r="A309" s="1071">
        <v>308</v>
      </c>
      <c r="B309" t="s">
        <v>1347</v>
      </c>
      <c r="C309" t="s">
        <v>1381</v>
      </c>
      <c r="D309" t="s">
        <v>1382</v>
      </c>
    </row>
    <row r="310" spans="1:4">
      <c r="A310" s="1071">
        <v>309</v>
      </c>
      <c r="B310" t="s">
        <v>1347</v>
      </c>
      <c r="C310" t="s">
        <v>1383</v>
      </c>
      <c r="D310" t="s">
        <v>1384</v>
      </c>
    </row>
    <row r="311" spans="1:4">
      <c r="A311" s="1071">
        <v>310</v>
      </c>
      <c r="B311" t="s">
        <v>1347</v>
      </c>
      <c r="C311" t="s">
        <v>1385</v>
      </c>
      <c r="D311" t="s">
        <v>1386</v>
      </c>
    </row>
    <row r="312" spans="1:4">
      <c r="A312" s="1071">
        <v>311</v>
      </c>
      <c r="B312" t="s">
        <v>1347</v>
      </c>
      <c r="C312" t="s">
        <v>1387</v>
      </c>
      <c r="D312" t="s">
        <v>1388</v>
      </c>
    </row>
    <row r="313" spans="1:4">
      <c r="A313" s="1071">
        <v>312</v>
      </c>
      <c r="B313" t="s">
        <v>1347</v>
      </c>
      <c r="C313" t="s">
        <v>1389</v>
      </c>
      <c r="D313" t="s">
        <v>1390</v>
      </c>
    </row>
    <row r="314" spans="1:4">
      <c r="A314" s="1071">
        <v>313</v>
      </c>
      <c r="B314" t="s">
        <v>1347</v>
      </c>
      <c r="C314" t="s">
        <v>1391</v>
      </c>
      <c r="D314" t="s">
        <v>1392</v>
      </c>
    </row>
    <row r="315" spans="1:4">
      <c r="A315" s="1071">
        <v>314</v>
      </c>
      <c r="B315" t="s">
        <v>1347</v>
      </c>
      <c r="C315" t="s">
        <v>1393</v>
      </c>
      <c r="D315" t="s">
        <v>1394</v>
      </c>
    </row>
    <row r="316" spans="1:4">
      <c r="A316" s="1071">
        <v>315</v>
      </c>
      <c r="B316" t="s">
        <v>1347</v>
      </c>
      <c r="C316" t="s">
        <v>1395</v>
      </c>
      <c r="D316" t="s">
        <v>1396</v>
      </c>
    </row>
    <row r="317" spans="1:4">
      <c r="A317" s="1071">
        <v>316</v>
      </c>
      <c r="B317" t="s">
        <v>1347</v>
      </c>
      <c r="C317" t="s">
        <v>1397</v>
      </c>
      <c r="D317" t="s">
        <v>1398</v>
      </c>
    </row>
    <row r="318" spans="1:4">
      <c r="A318" s="1071">
        <v>317</v>
      </c>
      <c r="B318" t="s">
        <v>1347</v>
      </c>
      <c r="C318" t="s">
        <v>1399</v>
      </c>
      <c r="D318" t="s">
        <v>1400</v>
      </c>
    </row>
    <row r="319" spans="1:4">
      <c r="A319" s="1071">
        <v>318</v>
      </c>
      <c r="B319" t="s">
        <v>1347</v>
      </c>
      <c r="C319" t="s">
        <v>1401</v>
      </c>
      <c r="D319" t="s">
        <v>1402</v>
      </c>
    </row>
    <row r="320" spans="1:4">
      <c r="A320" s="1071">
        <v>319</v>
      </c>
      <c r="B320" t="s">
        <v>1347</v>
      </c>
      <c r="C320" t="s">
        <v>1403</v>
      </c>
      <c r="D320" t="s">
        <v>1404</v>
      </c>
    </row>
    <row r="321" spans="1:4">
      <c r="A321" s="1071">
        <v>320</v>
      </c>
      <c r="B321" t="s">
        <v>1347</v>
      </c>
      <c r="C321" t="s">
        <v>1405</v>
      </c>
      <c r="D321" t="s">
        <v>1406</v>
      </c>
    </row>
    <row r="322" spans="1:4">
      <c r="A322" s="1071">
        <v>321</v>
      </c>
      <c r="B322" t="s">
        <v>1347</v>
      </c>
      <c r="C322" t="s">
        <v>1407</v>
      </c>
      <c r="D322" t="s">
        <v>1408</v>
      </c>
    </row>
    <row r="323" spans="1:4">
      <c r="A323" s="1071">
        <v>322</v>
      </c>
      <c r="B323" t="s">
        <v>1347</v>
      </c>
      <c r="C323" t="s">
        <v>1409</v>
      </c>
      <c r="D323" t="s">
        <v>1410</v>
      </c>
    </row>
    <row r="324" spans="1:4">
      <c r="A324" s="1071">
        <v>323</v>
      </c>
      <c r="B324" t="s">
        <v>1411</v>
      </c>
      <c r="C324" t="s">
        <v>1413</v>
      </c>
      <c r="D324" t="s">
        <v>1414</v>
      </c>
    </row>
    <row r="325" spans="1:4">
      <c r="A325" s="1071">
        <v>324</v>
      </c>
      <c r="B325" t="s">
        <v>1411</v>
      </c>
      <c r="C325" t="s">
        <v>1415</v>
      </c>
      <c r="D325" t="s">
        <v>1416</v>
      </c>
    </row>
    <row r="326" spans="1:4">
      <c r="A326" s="1071">
        <v>325</v>
      </c>
      <c r="B326" t="s">
        <v>1411</v>
      </c>
      <c r="C326" t="s">
        <v>829</v>
      </c>
      <c r="D326" t="s">
        <v>1417</v>
      </c>
    </row>
    <row r="327" spans="1:4">
      <c r="A327" s="1071">
        <v>326</v>
      </c>
      <c r="B327" t="s">
        <v>1411</v>
      </c>
      <c r="C327" t="s">
        <v>1418</v>
      </c>
      <c r="D327" t="s">
        <v>1419</v>
      </c>
    </row>
    <row r="328" spans="1:4">
      <c r="A328" s="1071">
        <v>327</v>
      </c>
      <c r="B328" t="s">
        <v>1411</v>
      </c>
      <c r="C328" t="s">
        <v>1411</v>
      </c>
      <c r="D328" t="s">
        <v>1412</v>
      </c>
    </row>
    <row r="329" spans="1:4">
      <c r="A329" s="1071">
        <v>328</v>
      </c>
      <c r="B329" t="s">
        <v>1411</v>
      </c>
      <c r="C329" t="s">
        <v>1420</v>
      </c>
      <c r="D329" t="s">
        <v>1421</v>
      </c>
    </row>
    <row r="330" spans="1:4">
      <c r="A330" s="1071">
        <v>329</v>
      </c>
      <c r="B330" t="s">
        <v>1411</v>
      </c>
      <c r="C330" t="s">
        <v>1422</v>
      </c>
      <c r="D330" t="s">
        <v>1423</v>
      </c>
    </row>
    <row r="331" spans="1:4">
      <c r="A331" s="1071">
        <v>330</v>
      </c>
      <c r="B331" t="s">
        <v>1411</v>
      </c>
      <c r="C331" t="s">
        <v>1424</v>
      </c>
      <c r="D331" t="s">
        <v>1425</v>
      </c>
    </row>
    <row r="332" spans="1:4">
      <c r="A332" s="1071">
        <v>331</v>
      </c>
      <c r="B332" t="s">
        <v>1411</v>
      </c>
      <c r="C332" t="s">
        <v>1426</v>
      </c>
      <c r="D332" t="s">
        <v>1427</v>
      </c>
    </row>
    <row r="333" spans="1:4">
      <c r="A333" s="1071">
        <v>332</v>
      </c>
      <c r="B333" t="s">
        <v>1411</v>
      </c>
      <c r="C333" t="s">
        <v>1428</v>
      </c>
      <c r="D333" t="s">
        <v>1429</v>
      </c>
    </row>
    <row r="334" spans="1:4">
      <c r="A334" s="1071">
        <v>333</v>
      </c>
      <c r="B334" t="s">
        <v>1411</v>
      </c>
      <c r="C334" t="s">
        <v>1430</v>
      </c>
      <c r="D334" t="s">
        <v>1431</v>
      </c>
    </row>
    <row r="335" spans="1:4">
      <c r="A335" s="1071">
        <v>334</v>
      </c>
      <c r="B335" t="s">
        <v>1411</v>
      </c>
      <c r="C335" t="s">
        <v>1432</v>
      </c>
      <c r="D335" t="s">
        <v>1433</v>
      </c>
    </row>
    <row r="336" spans="1:4">
      <c r="A336" s="1071">
        <v>335</v>
      </c>
      <c r="B336" t="s">
        <v>1411</v>
      </c>
      <c r="C336" t="s">
        <v>1434</v>
      </c>
      <c r="D336" t="s">
        <v>1435</v>
      </c>
    </row>
    <row r="337" spans="1:4">
      <c r="A337" s="1071">
        <v>336</v>
      </c>
      <c r="B337" t="s">
        <v>1411</v>
      </c>
      <c r="C337" t="s">
        <v>1436</v>
      </c>
      <c r="D337" t="s">
        <v>1437</v>
      </c>
    </row>
    <row r="338" spans="1:4">
      <c r="A338" s="1071">
        <v>337</v>
      </c>
      <c r="B338" t="s">
        <v>1411</v>
      </c>
      <c r="C338" t="s">
        <v>1438</v>
      </c>
      <c r="D338" t="s">
        <v>1439</v>
      </c>
    </row>
    <row r="339" spans="1:4">
      <c r="A339" s="1071">
        <v>338</v>
      </c>
      <c r="B339" t="s">
        <v>1411</v>
      </c>
      <c r="C339" t="s">
        <v>1440</v>
      </c>
      <c r="D339" t="s">
        <v>1441</v>
      </c>
    </row>
    <row r="340" spans="1:4">
      <c r="A340" s="1071">
        <v>339</v>
      </c>
      <c r="B340" t="s">
        <v>1411</v>
      </c>
      <c r="C340" t="s">
        <v>1442</v>
      </c>
      <c r="D340" t="s">
        <v>1443</v>
      </c>
    </row>
    <row r="341" spans="1:4">
      <c r="A341" s="1071">
        <v>340</v>
      </c>
      <c r="B341" t="s">
        <v>1411</v>
      </c>
      <c r="C341" t="s">
        <v>1444</v>
      </c>
      <c r="D341" t="s">
        <v>1445</v>
      </c>
    </row>
    <row r="342" spans="1:4">
      <c r="A342" s="1071">
        <v>341</v>
      </c>
      <c r="B342" t="s">
        <v>1411</v>
      </c>
      <c r="C342" t="s">
        <v>1446</v>
      </c>
      <c r="D342" t="s">
        <v>1447</v>
      </c>
    </row>
    <row r="343" spans="1:4">
      <c r="A343" s="1071">
        <v>342</v>
      </c>
      <c r="B343" t="s">
        <v>1411</v>
      </c>
      <c r="C343" t="s">
        <v>1448</v>
      </c>
      <c r="D343" t="s">
        <v>1449</v>
      </c>
    </row>
    <row r="344" spans="1:4">
      <c r="A344" s="1071">
        <v>343</v>
      </c>
      <c r="B344" t="s">
        <v>1411</v>
      </c>
      <c r="C344" t="s">
        <v>1450</v>
      </c>
      <c r="D344" t="s">
        <v>1451</v>
      </c>
    </row>
    <row r="345" spans="1:4">
      <c r="A345" s="1071">
        <v>344</v>
      </c>
      <c r="B345" t="s">
        <v>1452</v>
      </c>
      <c r="C345" t="s">
        <v>1454</v>
      </c>
      <c r="D345" t="s">
        <v>1455</v>
      </c>
    </row>
    <row r="346" spans="1:4">
      <c r="A346" s="1071">
        <v>345</v>
      </c>
      <c r="B346" t="s">
        <v>1452</v>
      </c>
      <c r="C346" t="s">
        <v>1456</v>
      </c>
      <c r="D346" t="s">
        <v>1457</v>
      </c>
    </row>
    <row r="347" spans="1:4">
      <c r="A347" s="1071">
        <v>346</v>
      </c>
      <c r="B347" t="s">
        <v>1452</v>
      </c>
      <c r="C347" t="s">
        <v>1458</v>
      </c>
      <c r="D347" t="s">
        <v>1459</v>
      </c>
    </row>
    <row r="348" spans="1:4">
      <c r="A348" s="1071">
        <v>347</v>
      </c>
      <c r="B348" t="s">
        <v>1452</v>
      </c>
      <c r="C348" t="s">
        <v>1460</v>
      </c>
      <c r="D348" t="s">
        <v>1461</v>
      </c>
    </row>
    <row r="349" spans="1:4">
      <c r="A349" s="1071">
        <v>348</v>
      </c>
      <c r="B349" t="s">
        <v>1452</v>
      </c>
      <c r="C349" t="s">
        <v>1462</v>
      </c>
      <c r="D349" t="s">
        <v>1463</v>
      </c>
    </row>
    <row r="350" spans="1:4">
      <c r="A350" s="1071">
        <v>349</v>
      </c>
      <c r="B350" t="s">
        <v>1452</v>
      </c>
      <c r="C350" t="s">
        <v>1464</v>
      </c>
      <c r="D350" t="s">
        <v>1465</v>
      </c>
    </row>
    <row r="351" spans="1:4">
      <c r="A351" s="1071">
        <v>350</v>
      </c>
      <c r="B351" t="s">
        <v>1452</v>
      </c>
      <c r="C351" t="s">
        <v>1466</v>
      </c>
      <c r="D351" t="s">
        <v>1467</v>
      </c>
    </row>
    <row r="352" spans="1:4">
      <c r="A352" s="1071">
        <v>351</v>
      </c>
      <c r="B352" t="s">
        <v>1452</v>
      </c>
      <c r="C352" t="s">
        <v>1452</v>
      </c>
      <c r="D352" t="s">
        <v>1453</v>
      </c>
    </row>
    <row r="353" spans="1:4">
      <c r="A353" s="1071">
        <v>352</v>
      </c>
      <c r="B353" t="s">
        <v>1452</v>
      </c>
      <c r="C353" t="s">
        <v>1468</v>
      </c>
      <c r="D353" t="s">
        <v>1469</v>
      </c>
    </row>
    <row r="354" spans="1:4">
      <c r="A354" s="1071">
        <v>353</v>
      </c>
      <c r="B354" t="s">
        <v>1452</v>
      </c>
      <c r="C354" t="s">
        <v>1470</v>
      </c>
      <c r="D354" t="s">
        <v>1471</v>
      </c>
    </row>
    <row r="355" spans="1:4">
      <c r="A355" s="1071">
        <v>354</v>
      </c>
      <c r="B355" t="s">
        <v>1452</v>
      </c>
      <c r="C355" t="s">
        <v>1472</v>
      </c>
      <c r="D355" t="s">
        <v>1473</v>
      </c>
    </row>
    <row r="356" spans="1:4">
      <c r="A356" s="1071">
        <v>355</v>
      </c>
      <c r="B356" t="s">
        <v>1452</v>
      </c>
      <c r="C356" t="s">
        <v>1474</v>
      </c>
      <c r="D356" t="s">
        <v>1475</v>
      </c>
    </row>
    <row r="357" spans="1:4">
      <c r="A357" s="1071">
        <v>356</v>
      </c>
      <c r="B357" t="s">
        <v>1452</v>
      </c>
      <c r="C357" t="s">
        <v>1476</v>
      </c>
      <c r="D357" t="s">
        <v>1477</v>
      </c>
    </row>
    <row r="358" spans="1:4">
      <c r="A358" s="1071">
        <v>357</v>
      </c>
      <c r="B358" t="s">
        <v>1452</v>
      </c>
      <c r="C358" t="s">
        <v>1478</v>
      </c>
      <c r="D358" t="s">
        <v>1479</v>
      </c>
    </row>
    <row r="359" spans="1:4">
      <c r="A359" s="1071">
        <v>358</v>
      </c>
      <c r="B359" t="s">
        <v>1452</v>
      </c>
      <c r="C359" t="s">
        <v>1480</v>
      </c>
      <c r="D359" t="s">
        <v>1481</v>
      </c>
    </row>
    <row r="360" spans="1:4">
      <c r="A360" s="1071">
        <v>359</v>
      </c>
      <c r="B360" t="s">
        <v>1452</v>
      </c>
      <c r="C360" t="s">
        <v>1482</v>
      </c>
      <c r="D360" t="s">
        <v>1483</v>
      </c>
    </row>
    <row r="361" spans="1:4">
      <c r="A361" s="1071">
        <v>360</v>
      </c>
      <c r="B361" t="s">
        <v>1452</v>
      </c>
      <c r="C361" t="s">
        <v>1484</v>
      </c>
      <c r="D361" t="s">
        <v>1485</v>
      </c>
    </row>
    <row r="362" spans="1:4">
      <c r="A362" s="1071">
        <v>361</v>
      </c>
      <c r="B362" t="s">
        <v>1452</v>
      </c>
      <c r="C362" t="s">
        <v>1486</v>
      </c>
      <c r="D362" t="s">
        <v>1487</v>
      </c>
    </row>
    <row r="363" spans="1:4">
      <c r="A363" s="1071">
        <v>362</v>
      </c>
      <c r="B363" t="s">
        <v>1452</v>
      </c>
      <c r="C363" t="s">
        <v>1488</v>
      </c>
      <c r="D363" t="s">
        <v>1489</v>
      </c>
    </row>
    <row r="364" spans="1:4">
      <c r="A364" s="1071">
        <v>363</v>
      </c>
      <c r="B364" t="s">
        <v>1452</v>
      </c>
      <c r="C364" t="s">
        <v>1490</v>
      </c>
      <c r="D364" t="s">
        <v>1491</v>
      </c>
    </row>
    <row r="365" spans="1:4">
      <c r="A365" s="1071">
        <v>364</v>
      </c>
      <c r="B365" t="s">
        <v>1452</v>
      </c>
      <c r="C365" t="s">
        <v>1492</v>
      </c>
      <c r="D365" t="s">
        <v>1493</v>
      </c>
    </row>
    <row r="366" spans="1:4">
      <c r="A366" s="1071">
        <v>365</v>
      </c>
      <c r="B366" t="s">
        <v>1452</v>
      </c>
      <c r="C366" t="s">
        <v>1494</v>
      </c>
      <c r="D366" t="s">
        <v>1495</v>
      </c>
    </row>
    <row r="367" spans="1:4">
      <c r="A367" s="1071">
        <v>366</v>
      </c>
      <c r="B367" t="s">
        <v>1452</v>
      </c>
      <c r="C367" t="s">
        <v>1496</v>
      </c>
      <c r="D367" t="s">
        <v>1497</v>
      </c>
    </row>
    <row r="368" spans="1:4">
      <c r="A368" s="1071">
        <v>367</v>
      </c>
      <c r="B368" t="s">
        <v>1452</v>
      </c>
      <c r="C368" t="s">
        <v>1498</v>
      </c>
      <c r="D368" t="s">
        <v>1499</v>
      </c>
    </row>
    <row r="369" spans="1:4">
      <c r="A369" s="1071">
        <v>368</v>
      </c>
      <c r="B369" t="s">
        <v>1452</v>
      </c>
      <c r="C369" t="s">
        <v>1500</v>
      </c>
      <c r="D369" t="s">
        <v>1501</v>
      </c>
    </row>
    <row r="370" spans="1:4">
      <c r="A370" s="1071">
        <v>369</v>
      </c>
      <c r="B370" t="s">
        <v>1452</v>
      </c>
      <c r="C370" t="s">
        <v>1502</v>
      </c>
      <c r="D370" t="s">
        <v>1503</v>
      </c>
    </row>
    <row r="371" spans="1:4">
      <c r="A371" s="1071">
        <v>370</v>
      </c>
      <c r="B371" t="s">
        <v>1504</v>
      </c>
      <c r="C371" t="s">
        <v>1504</v>
      </c>
      <c r="D371" t="s">
        <v>1505</v>
      </c>
    </row>
    <row r="372" spans="1:4">
      <c r="A372" s="1071">
        <v>371</v>
      </c>
      <c r="B372" t="s">
        <v>1506</v>
      </c>
      <c r="C372" t="s">
        <v>1506</v>
      </c>
      <c r="D372" t="s">
        <v>1507</v>
      </c>
    </row>
    <row r="373" spans="1:4">
      <c r="A373" s="1071">
        <v>372</v>
      </c>
      <c r="B373" t="s">
        <v>1508</v>
      </c>
      <c r="C373" t="s">
        <v>1510</v>
      </c>
      <c r="D373" t="s">
        <v>1511</v>
      </c>
    </row>
    <row r="374" spans="1:4">
      <c r="A374" s="1071">
        <v>373</v>
      </c>
      <c r="B374" t="s">
        <v>1508</v>
      </c>
      <c r="C374" t="s">
        <v>1512</v>
      </c>
      <c r="D374" t="s">
        <v>1513</v>
      </c>
    </row>
    <row r="375" spans="1:4">
      <c r="A375" s="1071">
        <v>374</v>
      </c>
      <c r="B375" t="s">
        <v>1508</v>
      </c>
      <c r="C375" t="s">
        <v>1514</v>
      </c>
      <c r="D375" t="s">
        <v>1515</v>
      </c>
    </row>
    <row r="376" spans="1:4">
      <c r="A376" s="1071">
        <v>375</v>
      </c>
      <c r="B376" t="s">
        <v>1508</v>
      </c>
      <c r="C376" t="s">
        <v>1516</v>
      </c>
      <c r="D376" t="s">
        <v>1517</v>
      </c>
    </row>
    <row r="377" spans="1:4">
      <c r="A377" s="1071">
        <v>376</v>
      </c>
      <c r="B377" t="s">
        <v>1508</v>
      </c>
      <c r="C377" t="s">
        <v>1508</v>
      </c>
      <c r="D377" t="s">
        <v>1509</v>
      </c>
    </row>
    <row r="378" spans="1:4">
      <c r="A378" s="1071">
        <v>377</v>
      </c>
      <c r="B378" t="s">
        <v>1508</v>
      </c>
      <c r="C378" t="s">
        <v>1518</v>
      </c>
      <c r="D378" t="s">
        <v>1519</v>
      </c>
    </row>
    <row r="379" spans="1:4">
      <c r="A379" s="1071">
        <v>378</v>
      </c>
      <c r="B379" t="s">
        <v>1508</v>
      </c>
      <c r="C379" t="s">
        <v>1520</v>
      </c>
      <c r="D379" t="s">
        <v>1521</v>
      </c>
    </row>
    <row r="380" spans="1:4">
      <c r="A380" s="1071">
        <v>379</v>
      </c>
      <c r="B380" t="s">
        <v>1508</v>
      </c>
      <c r="C380" t="s">
        <v>1522</v>
      </c>
      <c r="D380" t="s">
        <v>1523</v>
      </c>
    </row>
    <row r="381" spans="1:4">
      <c r="A381" s="1071">
        <v>380</v>
      </c>
      <c r="B381" t="s">
        <v>1508</v>
      </c>
      <c r="C381" t="s">
        <v>1524</v>
      </c>
      <c r="D381" t="s">
        <v>1525</v>
      </c>
    </row>
    <row r="382" spans="1:4">
      <c r="A382" s="1071">
        <v>381</v>
      </c>
      <c r="B382" t="s">
        <v>1508</v>
      </c>
      <c r="C382" t="s">
        <v>1526</v>
      </c>
      <c r="D382" t="s">
        <v>1527</v>
      </c>
    </row>
    <row r="383" spans="1:4">
      <c r="A383" s="1071">
        <v>382</v>
      </c>
      <c r="B383" t="s">
        <v>1508</v>
      </c>
      <c r="C383" t="s">
        <v>1528</v>
      </c>
      <c r="D383" t="s">
        <v>1529</v>
      </c>
    </row>
    <row r="384" spans="1:4">
      <c r="A384" s="1071">
        <v>383</v>
      </c>
      <c r="B384" t="s">
        <v>1508</v>
      </c>
      <c r="C384" t="s">
        <v>1530</v>
      </c>
      <c r="D384" t="s">
        <v>1531</v>
      </c>
    </row>
    <row r="385" spans="1:4">
      <c r="A385" s="1071">
        <v>384</v>
      </c>
      <c r="B385" t="s">
        <v>1508</v>
      </c>
      <c r="C385" t="s">
        <v>1532</v>
      </c>
      <c r="D385" t="s">
        <v>1533</v>
      </c>
    </row>
    <row r="386" spans="1:4">
      <c r="A386" s="1071">
        <v>385</v>
      </c>
      <c r="B386" t="s">
        <v>1508</v>
      </c>
      <c r="C386" t="s">
        <v>1534</v>
      </c>
      <c r="D386" t="s">
        <v>1535</v>
      </c>
    </row>
    <row r="387" spans="1:4">
      <c r="A387" s="1071">
        <v>386</v>
      </c>
      <c r="B387" t="s">
        <v>1508</v>
      </c>
      <c r="C387" t="s">
        <v>1536</v>
      </c>
      <c r="D387" t="s">
        <v>1537</v>
      </c>
    </row>
    <row r="388" spans="1:4">
      <c r="A388" s="1071">
        <v>387</v>
      </c>
      <c r="B388" t="s">
        <v>1508</v>
      </c>
      <c r="C388" t="s">
        <v>1538</v>
      </c>
      <c r="D388" t="s">
        <v>1539</v>
      </c>
    </row>
    <row r="389" spans="1:4">
      <c r="A389" s="1071">
        <v>388</v>
      </c>
      <c r="B389" t="s">
        <v>1508</v>
      </c>
      <c r="C389" t="s">
        <v>1540</v>
      </c>
      <c r="D389" t="s">
        <v>1541</v>
      </c>
    </row>
    <row r="390" spans="1:4">
      <c r="A390" s="1071">
        <v>389</v>
      </c>
      <c r="B390" t="s">
        <v>1508</v>
      </c>
      <c r="C390" t="s">
        <v>1542</v>
      </c>
      <c r="D390" t="s">
        <v>1543</v>
      </c>
    </row>
    <row r="391" spans="1:4">
      <c r="A391" s="1071">
        <v>390</v>
      </c>
      <c r="B391" t="s">
        <v>1508</v>
      </c>
      <c r="C391" t="s">
        <v>1544</v>
      </c>
      <c r="D391" t="s">
        <v>1545</v>
      </c>
    </row>
    <row r="392" spans="1:4">
      <c r="A392" s="1071">
        <v>391</v>
      </c>
      <c r="B392" t="s">
        <v>1508</v>
      </c>
      <c r="C392" t="s">
        <v>1546</v>
      </c>
      <c r="D392" t="s">
        <v>1547</v>
      </c>
    </row>
    <row r="393" spans="1:4">
      <c r="A393" s="1071">
        <v>392</v>
      </c>
      <c r="B393" t="s">
        <v>1548</v>
      </c>
      <c r="C393" t="s">
        <v>1062</v>
      </c>
      <c r="D393" t="s">
        <v>1550</v>
      </c>
    </row>
    <row r="394" spans="1:4">
      <c r="A394" s="1071">
        <v>393</v>
      </c>
      <c r="B394" t="s">
        <v>1548</v>
      </c>
      <c r="C394" t="s">
        <v>1551</v>
      </c>
      <c r="D394" t="s">
        <v>1552</v>
      </c>
    </row>
    <row r="395" spans="1:4">
      <c r="A395" s="1071">
        <v>394</v>
      </c>
      <c r="B395" t="s">
        <v>1548</v>
      </c>
      <c r="C395" t="s">
        <v>1553</v>
      </c>
      <c r="D395" t="s">
        <v>1554</v>
      </c>
    </row>
    <row r="396" spans="1:4">
      <c r="A396" s="1071">
        <v>395</v>
      </c>
      <c r="B396" t="s">
        <v>1548</v>
      </c>
      <c r="C396" t="s">
        <v>1555</v>
      </c>
      <c r="D396" t="s">
        <v>1556</v>
      </c>
    </row>
    <row r="397" spans="1:4">
      <c r="A397" s="1071">
        <v>396</v>
      </c>
      <c r="B397" t="s">
        <v>1548</v>
      </c>
      <c r="C397" t="s">
        <v>1557</v>
      </c>
      <c r="D397" t="s">
        <v>1558</v>
      </c>
    </row>
    <row r="398" spans="1:4">
      <c r="A398" s="1071">
        <v>397</v>
      </c>
      <c r="B398" t="s">
        <v>1548</v>
      </c>
      <c r="C398" t="s">
        <v>1559</v>
      </c>
      <c r="D398" t="s">
        <v>1560</v>
      </c>
    </row>
    <row r="399" spans="1:4">
      <c r="A399" s="1071">
        <v>398</v>
      </c>
      <c r="B399" t="s">
        <v>1548</v>
      </c>
      <c r="C399" t="s">
        <v>1548</v>
      </c>
      <c r="D399" t="s">
        <v>1549</v>
      </c>
    </row>
    <row r="400" spans="1:4">
      <c r="A400" s="1071">
        <v>399</v>
      </c>
      <c r="B400" t="s">
        <v>1548</v>
      </c>
      <c r="C400" t="s">
        <v>1561</v>
      </c>
      <c r="D400" t="s">
        <v>1562</v>
      </c>
    </row>
    <row r="401" spans="1:4">
      <c r="A401" s="1071">
        <v>400</v>
      </c>
      <c r="B401" t="s">
        <v>1548</v>
      </c>
      <c r="C401" t="s">
        <v>1563</v>
      </c>
      <c r="D401" t="s">
        <v>1564</v>
      </c>
    </row>
    <row r="402" spans="1:4">
      <c r="A402" s="1071">
        <v>401</v>
      </c>
      <c r="B402" t="s">
        <v>1548</v>
      </c>
      <c r="C402" t="s">
        <v>1565</v>
      </c>
      <c r="D402" t="s">
        <v>1566</v>
      </c>
    </row>
    <row r="403" spans="1:4">
      <c r="A403" s="1071">
        <v>402</v>
      </c>
      <c r="B403" t="s">
        <v>1548</v>
      </c>
      <c r="C403" t="s">
        <v>1567</v>
      </c>
      <c r="D403" t="s">
        <v>1568</v>
      </c>
    </row>
    <row r="404" spans="1:4">
      <c r="A404" s="1071">
        <v>403</v>
      </c>
      <c r="B404" t="s">
        <v>1548</v>
      </c>
      <c r="C404" t="s">
        <v>1569</v>
      </c>
      <c r="D404" t="s">
        <v>1570</v>
      </c>
    </row>
    <row r="405" spans="1:4">
      <c r="A405" s="1071">
        <v>404</v>
      </c>
      <c r="B405" t="s">
        <v>1548</v>
      </c>
      <c r="C405" t="s">
        <v>1571</v>
      </c>
      <c r="D405" t="s">
        <v>1572</v>
      </c>
    </row>
    <row r="406" spans="1:4">
      <c r="A406" s="1071">
        <v>405</v>
      </c>
      <c r="B406" t="s">
        <v>1548</v>
      </c>
      <c r="C406" t="s">
        <v>1573</v>
      </c>
      <c r="D406" t="s">
        <v>1574</v>
      </c>
    </row>
    <row r="407" spans="1:4">
      <c r="A407" s="1071">
        <v>406</v>
      </c>
      <c r="B407" t="s">
        <v>1548</v>
      </c>
      <c r="C407" t="s">
        <v>1575</v>
      </c>
      <c r="D407" t="s">
        <v>1576</v>
      </c>
    </row>
    <row r="408" spans="1:4">
      <c r="A408" s="1071">
        <v>407</v>
      </c>
      <c r="B408" t="s">
        <v>1548</v>
      </c>
      <c r="C408" t="s">
        <v>1577</v>
      </c>
      <c r="D408" t="s">
        <v>1578</v>
      </c>
    </row>
    <row r="409" spans="1:4">
      <c r="A409" s="1071">
        <v>408</v>
      </c>
      <c r="B409" t="s">
        <v>1548</v>
      </c>
      <c r="C409" t="s">
        <v>1579</v>
      </c>
      <c r="D409" t="s">
        <v>1580</v>
      </c>
    </row>
    <row r="410" spans="1:4">
      <c r="A410" s="1071">
        <v>409</v>
      </c>
      <c r="B410" t="s">
        <v>1581</v>
      </c>
      <c r="C410" t="s">
        <v>1583</v>
      </c>
      <c r="D410" t="s">
        <v>1584</v>
      </c>
    </row>
    <row r="411" spans="1:4">
      <c r="A411" s="1071">
        <v>410</v>
      </c>
      <c r="B411" t="s">
        <v>1581</v>
      </c>
      <c r="C411" t="s">
        <v>1585</v>
      </c>
      <c r="D411" t="s">
        <v>1586</v>
      </c>
    </row>
    <row r="412" spans="1:4">
      <c r="A412" s="1071">
        <v>411</v>
      </c>
      <c r="B412" t="s">
        <v>1581</v>
      </c>
      <c r="C412" t="s">
        <v>1587</v>
      </c>
      <c r="D412" t="s">
        <v>1588</v>
      </c>
    </row>
    <row r="413" spans="1:4">
      <c r="A413" s="1071">
        <v>412</v>
      </c>
      <c r="B413" t="s">
        <v>1581</v>
      </c>
      <c r="C413" t="s">
        <v>1589</v>
      </c>
      <c r="D413" t="s">
        <v>1590</v>
      </c>
    </row>
    <row r="414" spans="1:4">
      <c r="A414" s="1071">
        <v>413</v>
      </c>
      <c r="B414" t="s">
        <v>1581</v>
      </c>
      <c r="C414" t="s">
        <v>1591</v>
      </c>
      <c r="D414" t="s">
        <v>1592</v>
      </c>
    </row>
    <row r="415" spans="1:4">
      <c r="A415" s="1071">
        <v>414</v>
      </c>
      <c r="B415" t="s">
        <v>1581</v>
      </c>
      <c r="C415" t="s">
        <v>1593</v>
      </c>
      <c r="D415" t="s">
        <v>1594</v>
      </c>
    </row>
    <row r="416" spans="1:4">
      <c r="A416" s="1071">
        <v>415</v>
      </c>
      <c r="B416" t="s">
        <v>1581</v>
      </c>
      <c r="C416" t="s">
        <v>1595</v>
      </c>
      <c r="D416" t="s">
        <v>1596</v>
      </c>
    </row>
    <row r="417" spans="1:4">
      <c r="A417" s="1071">
        <v>416</v>
      </c>
      <c r="B417" t="s">
        <v>1581</v>
      </c>
      <c r="C417" t="s">
        <v>1597</v>
      </c>
      <c r="D417" t="s">
        <v>1598</v>
      </c>
    </row>
    <row r="418" spans="1:4">
      <c r="A418" s="1071">
        <v>417</v>
      </c>
      <c r="B418" t="s">
        <v>1581</v>
      </c>
      <c r="C418" t="s">
        <v>1599</v>
      </c>
      <c r="D418" t="s">
        <v>1600</v>
      </c>
    </row>
    <row r="419" spans="1:4">
      <c r="A419" s="1071">
        <v>418</v>
      </c>
      <c r="B419" t="s">
        <v>1581</v>
      </c>
      <c r="C419" t="s">
        <v>1601</v>
      </c>
      <c r="D419" t="s">
        <v>1602</v>
      </c>
    </row>
    <row r="420" spans="1:4">
      <c r="A420" s="1071">
        <v>419</v>
      </c>
      <c r="B420" t="s">
        <v>1581</v>
      </c>
      <c r="C420" t="s">
        <v>1603</v>
      </c>
      <c r="D420" t="s">
        <v>1604</v>
      </c>
    </row>
    <row r="421" spans="1:4">
      <c r="A421" s="1071">
        <v>420</v>
      </c>
      <c r="B421" t="s">
        <v>1581</v>
      </c>
      <c r="C421" t="s">
        <v>1581</v>
      </c>
      <c r="D421" t="s">
        <v>1582</v>
      </c>
    </row>
    <row r="422" spans="1:4">
      <c r="A422" s="1071">
        <v>421</v>
      </c>
      <c r="B422" t="s">
        <v>1581</v>
      </c>
      <c r="C422" t="s">
        <v>1605</v>
      </c>
      <c r="D422" t="s">
        <v>1606</v>
      </c>
    </row>
    <row r="423" spans="1:4">
      <c r="A423" s="1071">
        <v>422</v>
      </c>
      <c r="B423" t="s">
        <v>1581</v>
      </c>
      <c r="C423" t="s">
        <v>1607</v>
      </c>
      <c r="D423" t="s">
        <v>1608</v>
      </c>
    </row>
    <row r="424" spans="1:4">
      <c r="A424" s="1071">
        <v>423</v>
      </c>
      <c r="B424" t="s">
        <v>1581</v>
      </c>
      <c r="C424" t="s">
        <v>1609</v>
      </c>
      <c r="D424" t="s">
        <v>1610</v>
      </c>
    </row>
    <row r="425" spans="1:4">
      <c r="A425" s="1071">
        <v>424</v>
      </c>
      <c r="B425" t="s">
        <v>1581</v>
      </c>
      <c r="C425" t="s">
        <v>1256</v>
      </c>
      <c r="D425" t="s">
        <v>1611</v>
      </c>
    </row>
    <row r="426" spans="1:4">
      <c r="A426" s="1071">
        <v>425</v>
      </c>
      <c r="B426" t="s">
        <v>1581</v>
      </c>
      <c r="C426" t="s">
        <v>1612</v>
      </c>
      <c r="D426" t="s">
        <v>1613</v>
      </c>
    </row>
    <row r="427" spans="1:4">
      <c r="A427" s="1071">
        <v>426</v>
      </c>
      <c r="B427" t="s">
        <v>1581</v>
      </c>
      <c r="C427" t="s">
        <v>1614</v>
      </c>
      <c r="D427" t="s">
        <v>1615</v>
      </c>
    </row>
    <row r="428" spans="1:4">
      <c r="A428" s="1071">
        <v>427</v>
      </c>
      <c r="B428" t="s">
        <v>1581</v>
      </c>
      <c r="C428" t="s">
        <v>1616</v>
      </c>
      <c r="D428" t="s">
        <v>1617</v>
      </c>
    </row>
    <row r="429" spans="1:4">
      <c r="A429" s="1071">
        <v>428</v>
      </c>
      <c r="B429" t="s">
        <v>1581</v>
      </c>
      <c r="C429" t="s">
        <v>1618</v>
      </c>
      <c r="D429" t="s">
        <v>1619</v>
      </c>
    </row>
    <row r="430" spans="1:4">
      <c r="A430" s="1071">
        <v>429</v>
      </c>
      <c r="B430" t="s">
        <v>1581</v>
      </c>
      <c r="C430" t="s">
        <v>1620</v>
      </c>
      <c r="D430" t="s">
        <v>1621</v>
      </c>
    </row>
    <row r="431" spans="1:4">
      <c r="A431" s="1071">
        <v>430</v>
      </c>
      <c r="B431" t="s">
        <v>1581</v>
      </c>
      <c r="C431" t="s">
        <v>1622</v>
      </c>
      <c r="D431" t="s">
        <v>1623</v>
      </c>
    </row>
    <row r="432" spans="1:4">
      <c r="A432" s="1071">
        <v>431</v>
      </c>
      <c r="B432" t="s">
        <v>1581</v>
      </c>
      <c r="C432" t="s">
        <v>863</v>
      </c>
      <c r="D432" t="s">
        <v>1624</v>
      </c>
    </row>
    <row r="433" spans="1:4">
      <c r="A433" s="1071">
        <v>432</v>
      </c>
      <c r="B433" t="s">
        <v>1581</v>
      </c>
      <c r="C433" t="s">
        <v>1625</v>
      </c>
      <c r="D433" t="s">
        <v>1626</v>
      </c>
    </row>
    <row r="434" spans="1:4">
      <c r="A434" s="1071">
        <v>433</v>
      </c>
      <c r="B434" t="s">
        <v>1627</v>
      </c>
      <c r="C434" t="s">
        <v>1629</v>
      </c>
      <c r="D434" t="s">
        <v>1630</v>
      </c>
    </row>
    <row r="435" spans="1:4">
      <c r="A435" s="1071">
        <v>434</v>
      </c>
      <c r="B435" t="s">
        <v>1627</v>
      </c>
      <c r="C435" t="s">
        <v>1631</v>
      </c>
      <c r="D435" t="s">
        <v>1632</v>
      </c>
    </row>
    <row r="436" spans="1:4">
      <c r="A436" s="1071">
        <v>435</v>
      </c>
      <c r="B436" t="s">
        <v>1627</v>
      </c>
      <c r="C436" t="s">
        <v>1633</v>
      </c>
      <c r="D436" t="s">
        <v>1634</v>
      </c>
    </row>
    <row r="437" spans="1:4">
      <c r="A437" s="1071">
        <v>436</v>
      </c>
      <c r="B437" t="s">
        <v>1627</v>
      </c>
      <c r="C437" t="s">
        <v>1635</v>
      </c>
      <c r="D437" t="s">
        <v>1636</v>
      </c>
    </row>
    <row r="438" spans="1:4">
      <c r="A438" s="1071">
        <v>437</v>
      </c>
      <c r="B438" t="s">
        <v>1627</v>
      </c>
      <c r="C438" t="s">
        <v>1637</v>
      </c>
      <c r="D438" t="s">
        <v>1638</v>
      </c>
    </row>
    <row r="439" spans="1:4">
      <c r="A439" s="1071">
        <v>438</v>
      </c>
      <c r="B439" t="s">
        <v>1627</v>
      </c>
      <c r="C439" t="s">
        <v>1639</v>
      </c>
      <c r="D439" t="s">
        <v>1640</v>
      </c>
    </row>
    <row r="440" spans="1:4">
      <c r="A440" s="1071">
        <v>439</v>
      </c>
      <c r="B440" t="s">
        <v>1627</v>
      </c>
      <c r="C440" t="s">
        <v>1641</v>
      </c>
      <c r="D440" t="s">
        <v>1642</v>
      </c>
    </row>
    <row r="441" spans="1:4">
      <c r="A441" s="1071">
        <v>440</v>
      </c>
      <c r="B441" t="s">
        <v>1627</v>
      </c>
      <c r="C441" t="s">
        <v>1643</v>
      </c>
      <c r="D441" t="s">
        <v>1644</v>
      </c>
    </row>
    <row r="442" spans="1:4">
      <c r="A442" s="1071">
        <v>441</v>
      </c>
      <c r="B442" t="s">
        <v>1627</v>
      </c>
      <c r="C442" t="s">
        <v>1645</v>
      </c>
      <c r="D442" t="s">
        <v>1646</v>
      </c>
    </row>
    <row r="443" spans="1:4">
      <c r="A443" s="1071">
        <v>442</v>
      </c>
      <c r="B443" t="s">
        <v>1627</v>
      </c>
      <c r="C443" t="s">
        <v>1627</v>
      </c>
      <c r="D443" t="s">
        <v>1628</v>
      </c>
    </row>
    <row r="444" spans="1:4">
      <c r="A444" s="1071">
        <v>443</v>
      </c>
      <c r="B444" t="s">
        <v>1627</v>
      </c>
      <c r="C444" t="s">
        <v>1647</v>
      </c>
      <c r="D444" t="s">
        <v>1648</v>
      </c>
    </row>
    <row r="445" spans="1:4">
      <c r="A445" s="1071">
        <v>444</v>
      </c>
      <c r="B445" t="s">
        <v>1627</v>
      </c>
      <c r="C445" t="s">
        <v>1649</v>
      </c>
      <c r="D445" t="s">
        <v>1650</v>
      </c>
    </row>
    <row r="446" spans="1:4">
      <c r="A446" s="1071">
        <v>445</v>
      </c>
      <c r="B446" t="s">
        <v>1627</v>
      </c>
      <c r="C446" t="s">
        <v>1651</v>
      </c>
      <c r="D446" t="s">
        <v>1652</v>
      </c>
    </row>
    <row r="447" spans="1:4">
      <c r="A447" s="1071">
        <v>446</v>
      </c>
      <c r="B447" t="s">
        <v>1627</v>
      </c>
      <c r="C447" t="s">
        <v>1653</v>
      </c>
      <c r="D447" t="s">
        <v>1654</v>
      </c>
    </row>
    <row r="448" spans="1:4">
      <c r="A448" s="1071">
        <v>447</v>
      </c>
      <c r="B448" t="s">
        <v>1627</v>
      </c>
      <c r="C448" t="s">
        <v>1655</v>
      </c>
      <c r="D448" t="s">
        <v>1656</v>
      </c>
    </row>
    <row r="449" spans="1:4">
      <c r="A449" s="1071">
        <v>448</v>
      </c>
      <c r="B449" t="s">
        <v>1627</v>
      </c>
      <c r="C449" t="s">
        <v>1657</v>
      </c>
      <c r="D449" t="s">
        <v>1658</v>
      </c>
    </row>
    <row r="450" spans="1:4">
      <c r="A450" s="1071">
        <v>449</v>
      </c>
      <c r="B450" t="s">
        <v>1627</v>
      </c>
      <c r="C450" t="s">
        <v>1389</v>
      </c>
      <c r="D450" t="s">
        <v>1659</v>
      </c>
    </row>
    <row r="451" spans="1:4">
      <c r="A451" s="1071">
        <v>450</v>
      </c>
      <c r="B451" t="s">
        <v>1627</v>
      </c>
      <c r="C451" t="s">
        <v>1440</v>
      </c>
      <c r="D451" t="s">
        <v>1660</v>
      </c>
    </row>
    <row r="452" spans="1:4">
      <c r="A452" s="1071">
        <v>451</v>
      </c>
      <c r="B452" t="s">
        <v>1627</v>
      </c>
      <c r="C452" t="s">
        <v>1661</v>
      </c>
      <c r="D452" t="s">
        <v>1662</v>
      </c>
    </row>
    <row r="453" spans="1:4">
      <c r="A453" s="1071">
        <v>452</v>
      </c>
      <c r="B453" t="s">
        <v>1627</v>
      </c>
      <c r="C453" t="s">
        <v>1663</v>
      </c>
      <c r="D453" t="s">
        <v>1664</v>
      </c>
    </row>
    <row r="454" spans="1:4">
      <c r="A454" s="1071">
        <v>453</v>
      </c>
      <c r="B454" t="s">
        <v>1627</v>
      </c>
      <c r="C454" t="s">
        <v>1665</v>
      </c>
      <c r="D454" t="s">
        <v>1666</v>
      </c>
    </row>
    <row r="455" spans="1:4">
      <c r="A455" s="1071">
        <v>454</v>
      </c>
      <c r="B455" t="s">
        <v>1627</v>
      </c>
      <c r="C455" t="s">
        <v>1667</v>
      </c>
      <c r="D455" t="s">
        <v>1668</v>
      </c>
    </row>
    <row r="456" spans="1:4">
      <c r="A456" s="1071">
        <v>455</v>
      </c>
      <c r="B456" t="s">
        <v>1627</v>
      </c>
      <c r="C456" t="s">
        <v>1669</v>
      </c>
      <c r="D456" t="s">
        <v>1670</v>
      </c>
    </row>
    <row r="457" spans="1:4">
      <c r="A457" s="1071">
        <v>456</v>
      </c>
      <c r="B457" t="s">
        <v>1627</v>
      </c>
      <c r="C457" t="s">
        <v>1671</v>
      </c>
      <c r="D457" t="s">
        <v>1672</v>
      </c>
    </row>
    <row r="458" spans="1:4">
      <c r="A458" s="1071">
        <v>457</v>
      </c>
      <c r="B458" t="s">
        <v>1627</v>
      </c>
      <c r="C458" t="s">
        <v>1673</v>
      </c>
      <c r="D458" t="s">
        <v>1674</v>
      </c>
    </row>
    <row r="459" spans="1:4">
      <c r="A459" s="1071">
        <v>458</v>
      </c>
      <c r="B459" t="s">
        <v>1675</v>
      </c>
      <c r="C459" t="s">
        <v>1677</v>
      </c>
      <c r="D459" t="s">
        <v>1678</v>
      </c>
    </row>
    <row r="460" spans="1:4">
      <c r="A460" s="1071">
        <v>459</v>
      </c>
      <c r="B460" t="s">
        <v>1675</v>
      </c>
      <c r="C460" t="s">
        <v>1679</v>
      </c>
      <c r="D460" t="s">
        <v>1680</v>
      </c>
    </row>
    <row r="461" spans="1:4">
      <c r="A461" s="1071">
        <v>460</v>
      </c>
      <c r="B461" t="s">
        <v>1675</v>
      </c>
      <c r="C461" t="s">
        <v>1681</v>
      </c>
      <c r="D461" t="s">
        <v>1682</v>
      </c>
    </row>
    <row r="462" spans="1:4">
      <c r="A462" s="1071">
        <v>461</v>
      </c>
      <c r="B462" t="s">
        <v>1675</v>
      </c>
      <c r="C462" t="s">
        <v>1683</v>
      </c>
      <c r="D462" t="s">
        <v>1684</v>
      </c>
    </row>
    <row r="463" spans="1:4">
      <c r="A463" s="1071">
        <v>462</v>
      </c>
      <c r="B463" t="s">
        <v>1675</v>
      </c>
      <c r="C463" t="s">
        <v>1685</v>
      </c>
      <c r="D463" t="s">
        <v>1686</v>
      </c>
    </row>
    <row r="464" spans="1:4">
      <c r="A464" s="1071">
        <v>463</v>
      </c>
      <c r="B464" t="s">
        <v>1675</v>
      </c>
      <c r="C464" t="s">
        <v>1675</v>
      </c>
      <c r="D464" t="s">
        <v>1676</v>
      </c>
    </row>
    <row r="465" spans="1:4">
      <c r="A465" s="1071">
        <v>464</v>
      </c>
      <c r="B465" t="s">
        <v>1675</v>
      </c>
      <c r="C465" t="s">
        <v>1687</v>
      </c>
      <c r="D465" t="s">
        <v>1688</v>
      </c>
    </row>
    <row r="466" spans="1:4">
      <c r="A466" s="1071">
        <v>465</v>
      </c>
      <c r="B466" t="s">
        <v>1675</v>
      </c>
      <c r="C466" t="s">
        <v>1689</v>
      </c>
      <c r="D466" t="s">
        <v>1690</v>
      </c>
    </row>
    <row r="467" spans="1:4">
      <c r="A467" s="1071">
        <v>466</v>
      </c>
      <c r="B467" t="s">
        <v>1675</v>
      </c>
      <c r="C467" t="s">
        <v>1691</v>
      </c>
      <c r="D467" t="s">
        <v>1692</v>
      </c>
    </row>
    <row r="468" spans="1:4">
      <c r="A468" s="1071">
        <v>467</v>
      </c>
      <c r="B468" t="s">
        <v>1675</v>
      </c>
      <c r="C468" t="s">
        <v>1693</v>
      </c>
      <c r="D468" t="s">
        <v>1694</v>
      </c>
    </row>
    <row r="469" spans="1:4">
      <c r="A469" s="1071">
        <v>468</v>
      </c>
      <c r="B469" t="s">
        <v>1675</v>
      </c>
      <c r="C469" t="s">
        <v>1695</v>
      </c>
      <c r="D469" t="s">
        <v>1696</v>
      </c>
    </row>
    <row r="470" spans="1:4">
      <c r="A470" s="1071">
        <v>469</v>
      </c>
      <c r="B470" t="s">
        <v>1675</v>
      </c>
      <c r="C470" t="s">
        <v>1697</v>
      </c>
      <c r="D470" t="s">
        <v>1698</v>
      </c>
    </row>
    <row r="471" spans="1:4">
      <c r="A471" s="1071">
        <v>470</v>
      </c>
      <c r="B471" t="s">
        <v>1675</v>
      </c>
      <c r="C471" t="s">
        <v>1699</v>
      </c>
      <c r="D471" t="s">
        <v>1700</v>
      </c>
    </row>
    <row r="472" spans="1:4">
      <c r="A472" s="1071">
        <v>471</v>
      </c>
      <c r="B472" t="s">
        <v>1675</v>
      </c>
      <c r="C472" t="s">
        <v>1701</v>
      </c>
      <c r="D472" t="s">
        <v>1702</v>
      </c>
    </row>
    <row r="473" spans="1:4">
      <c r="A473" s="1071">
        <v>472</v>
      </c>
      <c r="B473" t="s">
        <v>1675</v>
      </c>
      <c r="C473" t="s">
        <v>1703</v>
      </c>
      <c r="D473" t="s">
        <v>1704</v>
      </c>
    </row>
    <row r="474" spans="1:4">
      <c r="A474" s="1071">
        <v>473</v>
      </c>
      <c r="B474" t="s">
        <v>1675</v>
      </c>
      <c r="C474" t="s">
        <v>1705</v>
      </c>
      <c r="D474" t="s">
        <v>1706</v>
      </c>
    </row>
    <row r="475" spans="1:4">
      <c r="A475" s="1071">
        <v>474</v>
      </c>
      <c r="B475" t="s">
        <v>1675</v>
      </c>
      <c r="C475" t="s">
        <v>1707</v>
      </c>
      <c r="D475" t="s">
        <v>1708</v>
      </c>
    </row>
    <row r="476" spans="1:4">
      <c r="A476" s="1071">
        <v>475</v>
      </c>
      <c r="B476" t="s">
        <v>1675</v>
      </c>
      <c r="C476" t="s">
        <v>1709</v>
      </c>
      <c r="D476" t="s">
        <v>1710</v>
      </c>
    </row>
    <row r="477" spans="1:4">
      <c r="A477" s="1071">
        <v>476</v>
      </c>
      <c r="B477" t="s">
        <v>1711</v>
      </c>
      <c r="C477" t="s">
        <v>825</v>
      </c>
      <c r="D477" t="s">
        <v>1713</v>
      </c>
    </row>
    <row r="478" spans="1:4">
      <c r="A478" s="1071">
        <v>477</v>
      </c>
      <c r="B478" t="s">
        <v>1711</v>
      </c>
      <c r="C478" t="s">
        <v>1714</v>
      </c>
      <c r="D478" t="s">
        <v>1715</v>
      </c>
    </row>
    <row r="479" spans="1:4">
      <c r="A479" s="1071">
        <v>478</v>
      </c>
      <c r="B479" t="s">
        <v>1711</v>
      </c>
      <c r="C479" t="s">
        <v>1716</v>
      </c>
      <c r="D479" t="s">
        <v>1717</v>
      </c>
    </row>
    <row r="480" spans="1:4">
      <c r="A480" s="1071">
        <v>479</v>
      </c>
      <c r="B480" t="s">
        <v>1711</v>
      </c>
      <c r="C480" t="s">
        <v>1718</v>
      </c>
      <c r="D480" t="s">
        <v>1719</v>
      </c>
    </row>
    <row r="481" spans="1:4">
      <c r="A481" s="1071">
        <v>480</v>
      </c>
      <c r="B481" t="s">
        <v>1711</v>
      </c>
      <c r="C481" t="s">
        <v>1720</v>
      </c>
      <c r="D481" t="s">
        <v>1721</v>
      </c>
    </row>
    <row r="482" spans="1:4">
      <c r="A482" s="1071">
        <v>481</v>
      </c>
      <c r="B482" t="s">
        <v>1711</v>
      </c>
      <c r="C482" t="s">
        <v>1722</v>
      </c>
      <c r="D482" t="s">
        <v>1723</v>
      </c>
    </row>
    <row r="483" spans="1:4">
      <c r="A483" s="1071">
        <v>482</v>
      </c>
      <c r="B483" t="s">
        <v>1711</v>
      </c>
      <c r="C483" t="s">
        <v>1711</v>
      </c>
      <c r="D483" t="s">
        <v>1712</v>
      </c>
    </row>
    <row r="484" spans="1:4">
      <c r="A484" s="1071">
        <v>483</v>
      </c>
      <c r="B484" t="s">
        <v>1711</v>
      </c>
      <c r="C484" t="s">
        <v>1724</v>
      </c>
      <c r="D484" t="s">
        <v>1725</v>
      </c>
    </row>
    <row r="485" spans="1:4">
      <c r="A485" s="1071">
        <v>484</v>
      </c>
      <c r="B485" t="s">
        <v>1711</v>
      </c>
      <c r="C485" t="s">
        <v>1726</v>
      </c>
      <c r="D485" t="s">
        <v>1727</v>
      </c>
    </row>
    <row r="486" spans="1:4">
      <c r="A486" s="1071">
        <v>485</v>
      </c>
      <c r="B486" t="s">
        <v>1711</v>
      </c>
      <c r="C486" t="s">
        <v>1728</v>
      </c>
      <c r="D486" t="s">
        <v>1729</v>
      </c>
    </row>
    <row r="487" spans="1:4">
      <c r="A487" s="1071">
        <v>486</v>
      </c>
      <c r="B487" t="s">
        <v>1711</v>
      </c>
      <c r="C487" t="s">
        <v>1730</v>
      </c>
      <c r="D487" t="s">
        <v>1731</v>
      </c>
    </row>
    <row r="488" spans="1:4">
      <c r="A488" s="1071">
        <v>487</v>
      </c>
      <c r="B488" t="s">
        <v>1711</v>
      </c>
      <c r="C488" t="s">
        <v>1732</v>
      </c>
      <c r="D488" t="s">
        <v>1733</v>
      </c>
    </row>
    <row r="489" spans="1:4">
      <c r="A489" s="1071">
        <v>488</v>
      </c>
      <c r="B489" t="s">
        <v>1711</v>
      </c>
      <c r="C489" t="s">
        <v>1734</v>
      </c>
      <c r="D489" t="s">
        <v>1735</v>
      </c>
    </row>
    <row r="490" spans="1:4">
      <c r="A490" s="1071">
        <v>489</v>
      </c>
      <c r="B490" t="s">
        <v>1711</v>
      </c>
      <c r="C490" t="s">
        <v>1736</v>
      </c>
      <c r="D490" t="s">
        <v>1737</v>
      </c>
    </row>
    <row r="491" spans="1:4">
      <c r="A491" s="1071">
        <v>490</v>
      </c>
      <c r="B491" t="s">
        <v>1711</v>
      </c>
      <c r="C491" t="s">
        <v>1738</v>
      </c>
      <c r="D491" t="s">
        <v>1739</v>
      </c>
    </row>
    <row r="492" spans="1:4">
      <c r="A492" s="1071">
        <v>491</v>
      </c>
      <c r="B492" t="s">
        <v>1711</v>
      </c>
      <c r="C492" t="s">
        <v>1740</v>
      </c>
      <c r="D492" t="s">
        <v>1741</v>
      </c>
    </row>
    <row r="493" spans="1:4">
      <c r="A493" s="1071">
        <v>492</v>
      </c>
      <c r="B493" t="s">
        <v>1711</v>
      </c>
      <c r="C493" t="s">
        <v>1742</v>
      </c>
      <c r="D493" t="s">
        <v>1743</v>
      </c>
    </row>
    <row r="494" spans="1:4">
      <c r="A494" s="1071">
        <v>493</v>
      </c>
      <c r="B494" t="s">
        <v>1711</v>
      </c>
      <c r="C494" t="s">
        <v>1744</v>
      </c>
      <c r="D494" t="s">
        <v>1745</v>
      </c>
    </row>
    <row r="495" spans="1:4">
      <c r="A495" s="1071">
        <v>494</v>
      </c>
      <c r="B495" t="s">
        <v>1711</v>
      </c>
      <c r="C495" t="s">
        <v>1746</v>
      </c>
      <c r="D495" t="s">
        <v>1747</v>
      </c>
    </row>
    <row r="496" spans="1:4">
      <c r="A496" s="1071">
        <v>495</v>
      </c>
      <c r="B496" t="s">
        <v>1711</v>
      </c>
      <c r="C496" t="s">
        <v>1748</v>
      </c>
      <c r="D496" t="s">
        <v>1749</v>
      </c>
    </row>
    <row r="497" spans="1:4">
      <c r="A497" s="1071">
        <v>496</v>
      </c>
      <c r="B497" t="s">
        <v>1711</v>
      </c>
      <c r="C497" t="s">
        <v>1750</v>
      </c>
      <c r="D497" t="s">
        <v>1751</v>
      </c>
    </row>
    <row r="498" spans="1:4">
      <c r="A498" s="1071">
        <v>497</v>
      </c>
      <c r="B498" t="s">
        <v>1752</v>
      </c>
      <c r="C498" t="s">
        <v>1754</v>
      </c>
      <c r="D498" t="s">
        <v>1755</v>
      </c>
    </row>
    <row r="499" spans="1:4">
      <c r="A499" s="1071">
        <v>498</v>
      </c>
      <c r="B499" t="s">
        <v>1752</v>
      </c>
      <c r="C499" t="s">
        <v>1756</v>
      </c>
      <c r="D499" t="s">
        <v>1757</v>
      </c>
    </row>
    <row r="500" spans="1:4">
      <c r="A500" s="1071">
        <v>499</v>
      </c>
      <c r="B500" t="s">
        <v>1752</v>
      </c>
      <c r="C500" t="s">
        <v>1758</v>
      </c>
      <c r="D500" t="s">
        <v>1759</v>
      </c>
    </row>
    <row r="501" spans="1:4">
      <c r="A501" s="1071">
        <v>500</v>
      </c>
      <c r="B501" t="s">
        <v>1752</v>
      </c>
      <c r="C501" t="s">
        <v>1760</v>
      </c>
      <c r="D501" t="s">
        <v>1761</v>
      </c>
    </row>
    <row r="502" spans="1:4">
      <c r="A502" s="1071">
        <v>501</v>
      </c>
      <c r="B502" t="s">
        <v>1752</v>
      </c>
      <c r="C502" t="s">
        <v>1762</v>
      </c>
      <c r="D502" t="s">
        <v>1763</v>
      </c>
    </row>
    <row r="503" spans="1:4">
      <c r="A503" s="1071">
        <v>502</v>
      </c>
      <c r="B503" t="s">
        <v>1752</v>
      </c>
      <c r="C503" t="s">
        <v>1764</v>
      </c>
      <c r="D503" t="s">
        <v>1765</v>
      </c>
    </row>
    <row r="504" spans="1:4">
      <c r="A504" s="1071">
        <v>503</v>
      </c>
      <c r="B504" t="s">
        <v>1752</v>
      </c>
      <c r="C504" t="s">
        <v>1766</v>
      </c>
      <c r="D504" t="s">
        <v>1767</v>
      </c>
    </row>
    <row r="505" spans="1:4">
      <c r="A505" s="1071">
        <v>504</v>
      </c>
      <c r="B505" t="s">
        <v>1752</v>
      </c>
      <c r="C505" t="s">
        <v>1026</v>
      </c>
      <c r="D505" t="s">
        <v>1768</v>
      </c>
    </row>
    <row r="506" spans="1:4">
      <c r="A506" s="1071">
        <v>505</v>
      </c>
      <c r="B506" t="s">
        <v>1752</v>
      </c>
      <c r="C506" t="s">
        <v>1752</v>
      </c>
      <c r="D506" t="s">
        <v>1753</v>
      </c>
    </row>
    <row r="507" spans="1:4">
      <c r="A507" s="1071">
        <v>506</v>
      </c>
      <c r="B507" t="s">
        <v>1752</v>
      </c>
      <c r="C507" t="s">
        <v>1769</v>
      </c>
      <c r="D507" t="s">
        <v>1770</v>
      </c>
    </row>
    <row r="508" spans="1:4">
      <c r="A508" s="1071">
        <v>507</v>
      </c>
      <c r="B508" t="s">
        <v>1752</v>
      </c>
      <c r="C508" t="s">
        <v>1771</v>
      </c>
      <c r="D508" t="s">
        <v>1772</v>
      </c>
    </row>
    <row r="509" spans="1:4">
      <c r="A509" s="1071">
        <v>508</v>
      </c>
      <c r="B509" t="s">
        <v>1752</v>
      </c>
      <c r="C509" t="s">
        <v>1773</v>
      </c>
      <c r="D509" t="s">
        <v>1774</v>
      </c>
    </row>
    <row r="510" spans="1:4">
      <c r="A510" s="1071">
        <v>509</v>
      </c>
      <c r="B510" t="s">
        <v>1752</v>
      </c>
      <c r="C510" t="s">
        <v>1775</v>
      </c>
      <c r="D510" t="s">
        <v>1776</v>
      </c>
    </row>
    <row r="511" spans="1:4">
      <c r="A511" s="1071">
        <v>510</v>
      </c>
      <c r="B511" t="s">
        <v>1752</v>
      </c>
      <c r="C511" t="s">
        <v>1777</v>
      </c>
      <c r="D511" t="s">
        <v>1778</v>
      </c>
    </row>
    <row r="512" spans="1:4">
      <c r="A512" s="1071">
        <v>511</v>
      </c>
      <c r="B512" t="s">
        <v>1752</v>
      </c>
      <c r="C512" t="s">
        <v>1779</v>
      </c>
      <c r="D512" t="s">
        <v>1780</v>
      </c>
    </row>
    <row r="513" spans="1:4">
      <c r="A513" s="1071">
        <v>512</v>
      </c>
      <c r="B513" t="s">
        <v>1752</v>
      </c>
      <c r="C513" t="s">
        <v>1781</v>
      </c>
      <c r="D513" t="s">
        <v>1782</v>
      </c>
    </row>
    <row r="514" spans="1:4">
      <c r="A514" s="1071">
        <v>513</v>
      </c>
      <c r="B514" t="s">
        <v>1752</v>
      </c>
      <c r="C514" t="s">
        <v>1783</v>
      </c>
      <c r="D514" t="s">
        <v>1784</v>
      </c>
    </row>
    <row r="515" spans="1:4">
      <c r="A515" s="1071">
        <v>514</v>
      </c>
      <c r="B515" t="s">
        <v>1752</v>
      </c>
      <c r="C515" t="s">
        <v>1785</v>
      </c>
      <c r="D515" t="s">
        <v>1786</v>
      </c>
    </row>
    <row r="516" spans="1:4">
      <c r="A516" s="1071">
        <v>515</v>
      </c>
      <c r="B516" t="s">
        <v>1752</v>
      </c>
      <c r="C516" t="s">
        <v>1787</v>
      </c>
      <c r="D516" t="s">
        <v>1788</v>
      </c>
    </row>
    <row r="517" spans="1:4">
      <c r="A517" s="1071">
        <v>516</v>
      </c>
      <c r="B517" t="s">
        <v>1752</v>
      </c>
      <c r="C517" t="s">
        <v>1789</v>
      </c>
      <c r="D517" t="s">
        <v>1790</v>
      </c>
    </row>
    <row r="518" spans="1:4">
      <c r="A518" s="1071">
        <v>517</v>
      </c>
      <c r="B518" t="s">
        <v>1752</v>
      </c>
      <c r="C518" t="s">
        <v>1791</v>
      </c>
      <c r="D518" t="s">
        <v>1792</v>
      </c>
    </row>
    <row r="519" spans="1:4">
      <c r="A519" s="1071">
        <v>518</v>
      </c>
      <c r="B519" t="s">
        <v>1752</v>
      </c>
      <c r="C519" t="s">
        <v>1793</v>
      </c>
      <c r="D519" t="s">
        <v>1794</v>
      </c>
    </row>
    <row r="520" spans="1:4">
      <c r="A520" s="1071">
        <v>519</v>
      </c>
      <c r="B520" t="s">
        <v>1752</v>
      </c>
      <c r="C520" t="s">
        <v>1795</v>
      </c>
      <c r="D520" t="s">
        <v>1796</v>
      </c>
    </row>
    <row r="521" spans="1:4">
      <c r="A521" s="1071">
        <v>520</v>
      </c>
      <c r="B521" t="s">
        <v>1752</v>
      </c>
      <c r="C521" t="s">
        <v>1797</v>
      </c>
      <c r="D521" t="s">
        <v>1798</v>
      </c>
    </row>
    <row r="522" spans="1:4">
      <c r="A522" s="1071">
        <v>521</v>
      </c>
      <c r="B522" t="s">
        <v>1752</v>
      </c>
      <c r="C522" t="s">
        <v>1799</v>
      </c>
      <c r="D522" t="s">
        <v>1800</v>
      </c>
    </row>
    <row r="523" spans="1:4">
      <c r="A523" s="1071">
        <v>522</v>
      </c>
      <c r="B523" t="s">
        <v>1752</v>
      </c>
      <c r="C523" t="s">
        <v>1801</v>
      </c>
      <c r="D523" t="s">
        <v>1802</v>
      </c>
    </row>
    <row r="524" spans="1:4">
      <c r="A524" s="1071">
        <v>523</v>
      </c>
      <c r="B524" t="s">
        <v>1752</v>
      </c>
      <c r="C524" t="s">
        <v>1803</v>
      </c>
      <c r="D524" t="s">
        <v>1804</v>
      </c>
    </row>
    <row r="525" spans="1:4">
      <c r="A525" s="1071">
        <v>524</v>
      </c>
      <c r="B525" t="s">
        <v>1752</v>
      </c>
      <c r="C525" t="s">
        <v>1805</v>
      </c>
      <c r="D525" t="s">
        <v>1806</v>
      </c>
    </row>
    <row r="526" spans="1:4">
      <c r="A526" s="1071">
        <v>525</v>
      </c>
      <c r="B526" t="s">
        <v>1752</v>
      </c>
      <c r="C526" t="s">
        <v>1807</v>
      </c>
      <c r="D526" t="s">
        <v>1808</v>
      </c>
    </row>
    <row r="527" spans="1:4">
      <c r="A527" s="1071">
        <v>526</v>
      </c>
      <c r="B527" t="s">
        <v>1752</v>
      </c>
      <c r="C527" t="s">
        <v>1809</v>
      </c>
      <c r="D527" t="s">
        <v>1810</v>
      </c>
    </row>
    <row r="528" spans="1:4">
      <c r="A528" s="1071">
        <v>527</v>
      </c>
      <c r="B528" t="s">
        <v>1752</v>
      </c>
      <c r="C528" t="s">
        <v>1811</v>
      </c>
      <c r="D528" t="s">
        <v>1812</v>
      </c>
    </row>
    <row r="529" spans="1:4">
      <c r="A529" s="1071">
        <v>528</v>
      </c>
      <c r="B529" t="s">
        <v>1813</v>
      </c>
      <c r="C529" t="s">
        <v>1242</v>
      </c>
      <c r="D529" t="s">
        <v>1815</v>
      </c>
    </row>
    <row r="530" spans="1:4">
      <c r="A530" s="1071">
        <v>529</v>
      </c>
      <c r="B530" t="s">
        <v>1813</v>
      </c>
      <c r="C530" t="s">
        <v>1816</v>
      </c>
      <c r="D530" t="s">
        <v>1817</v>
      </c>
    </row>
    <row r="531" spans="1:4">
      <c r="A531" s="1071">
        <v>530</v>
      </c>
      <c r="B531" t="s">
        <v>1813</v>
      </c>
      <c r="C531" t="s">
        <v>1818</v>
      </c>
      <c r="D531" t="s">
        <v>1819</v>
      </c>
    </row>
    <row r="532" spans="1:4">
      <c r="A532" s="1071">
        <v>531</v>
      </c>
      <c r="B532" t="s">
        <v>1813</v>
      </c>
      <c r="C532" t="s">
        <v>1820</v>
      </c>
      <c r="D532" t="s">
        <v>1821</v>
      </c>
    </row>
    <row r="533" spans="1:4">
      <c r="A533" s="1071">
        <v>532</v>
      </c>
      <c r="B533" t="s">
        <v>1813</v>
      </c>
      <c r="C533" t="s">
        <v>1822</v>
      </c>
      <c r="D533" t="s">
        <v>1823</v>
      </c>
    </row>
    <row r="534" spans="1:4">
      <c r="A534" s="1071">
        <v>533</v>
      </c>
      <c r="B534" t="s">
        <v>1813</v>
      </c>
      <c r="C534" t="s">
        <v>1824</v>
      </c>
      <c r="D534" t="s">
        <v>1825</v>
      </c>
    </row>
    <row r="535" spans="1:4">
      <c r="A535" s="1071">
        <v>534</v>
      </c>
      <c r="B535" t="s">
        <v>1813</v>
      </c>
      <c r="C535" t="s">
        <v>1826</v>
      </c>
      <c r="D535" t="s">
        <v>1827</v>
      </c>
    </row>
    <row r="536" spans="1:4">
      <c r="A536" s="1071">
        <v>535</v>
      </c>
      <c r="B536" t="s">
        <v>1813</v>
      </c>
      <c r="C536" t="s">
        <v>1828</v>
      </c>
      <c r="D536" t="s">
        <v>1829</v>
      </c>
    </row>
    <row r="537" spans="1:4">
      <c r="A537" s="1071">
        <v>536</v>
      </c>
      <c r="B537" t="s">
        <v>1813</v>
      </c>
      <c r="C537" t="s">
        <v>1830</v>
      </c>
      <c r="D537" t="s">
        <v>1831</v>
      </c>
    </row>
    <row r="538" spans="1:4">
      <c r="A538" s="1071">
        <v>537</v>
      </c>
      <c r="B538" t="s">
        <v>1813</v>
      </c>
      <c r="C538" t="s">
        <v>1813</v>
      </c>
      <c r="D538" t="s">
        <v>1814</v>
      </c>
    </row>
    <row r="539" spans="1:4">
      <c r="A539" s="1071">
        <v>538</v>
      </c>
      <c r="B539" t="s">
        <v>1813</v>
      </c>
      <c r="C539" t="s">
        <v>1832</v>
      </c>
      <c r="D539" t="s">
        <v>1833</v>
      </c>
    </row>
    <row r="540" spans="1:4">
      <c r="A540" s="1071">
        <v>539</v>
      </c>
      <c r="B540" t="s">
        <v>1813</v>
      </c>
      <c r="C540" t="s">
        <v>1834</v>
      </c>
      <c r="D540" t="s">
        <v>1835</v>
      </c>
    </row>
    <row r="541" spans="1:4">
      <c r="A541" s="1071">
        <v>540</v>
      </c>
      <c r="B541" t="s">
        <v>1813</v>
      </c>
      <c r="C541" t="s">
        <v>1836</v>
      </c>
      <c r="D541" t="s">
        <v>1837</v>
      </c>
    </row>
    <row r="542" spans="1:4">
      <c r="A542" s="1071">
        <v>541</v>
      </c>
      <c r="B542" t="s">
        <v>1813</v>
      </c>
      <c r="C542" t="s">
        <v>1838</v>
      </c>
      <c r="D542" t="s">
        <v>1839</v>
      </c>
    </row>
    <row r="543" spans="1:4">
      <c r="A543" s="1071">
        <v>542</v>
      </c>
      <c r="B543" t="s">
        <v>1813</v>
      </c>
      <c r="C543" t="s">
        <v>1840</v>
      </c>
      <c r="D543" t="s">
        <v>1841</v>
      </c>
    </row>
    <row r="544" spans="1:4">
      <c r="A544" s="1071">
        <v>543</v>
      </c>
      <c r="B544" t="s">
        <v>1813</v>
      </c>
      <c r="C544" t="s">
        <v>1842</v>
      </c>
      <c r="D544" t="s">
        <v>1843</v>
      </c>
    </row>
    <row r="545" spans="1:4">
      <c r="A545" s="1071">
        <v>544</v>
      </c>
      <c r="B545" t="s">
        <v>1813</v>
      </c>
      <c r="C545" t="s">
        <v>1844</v>
      </c>
      <c r="D545" t="s">
        <v>1845</v>
      </c>
    </row>
    <row r="546" spans="1:4">
      <c r="A546" s="1071">
        <v>545</v>
      </c>
      <c r="B546" t="s">
        <v>1813</v>
      </c>
      <c r="C546" t="s">
        <v>1846</v>
      </c>
      <c r="D546" t="s">
        <v>1847</v>
      </c>
    </row>
    <row r="547" spans="1:4">
      <c r="A547" s="1071">
        <v>546</v>
      </c>
      <c r="B547" t="s">
        <v>1813</v>
      </c>
      <c r="C547" t="s">
        <v>1848</v>
      </c>
      <c r="D547" t="s">
        <v>1849</v>
      </c>
    </row>
    <row r="548" spans="1:4">
      <c r="A548" s="1071">
        <v>547</v>
      </c>
      <c r="B548" t="s">
        <v>1813</v>
      </c>
      <c r="C548" t="s">
        <v>1850</v>
      </c>
      <c r="D548" t="s">
        <v>1851</v>
      </c>
    </row>
    <row r="549" spans="1:4">
      <c r="A549" s="1071">
        <v>548</v>
      </c>
      <c r="B549" t="s">
        <v>1813</v>
      </c>
      <c r="C549" t="s">
        <v>1852</v>
      </c>
      <c r="D549" t="s">
        <v>1853</v>
      </c>
    </row>
    <row r="550" spans="1:4">
      <c r="A550" s="1071">
        <v>549</v>
      </c>
      <c r="B550" t="s">
        <v>1813</v>
      </c>
      <c r="C550" t="s">
        <v>1854</v>
      </c>
      <c r="D550" t="s">
        <v>1855</v>
      </c>
    </row>
    <row r="551" spans="1:4">
      <c r="A551" s="1071">
        <v>550</v>
      </c>
      <c r="B551" t="s">
        <v>1813</v>
      </c>
      <c r="C551" t="s">
        <v>1856</v>
      </c>
      <c r="D551" t="s">
        <v>1857</v>
      </c>
    </row>
    <row r="552" spans="1:4">
      <c r="A552" s="1071">
        <v>551</v>
      </c>
      <c r="B552" t="s">
        <v>1813</v>
      </c>
      <c r="C552" t="s">
        <v>1858</v>
      </c>
      <c r="D552" t="s">
        <v>1859</v>
      </c>
    </row>
    <row r="553" spans="1:4">
      <c r="A553" s="1071">
        <v>552</v>
      </c>
      <c r="B553" t="s">
        <v>1813</v>
      </c>
      <c r="C553" t="s">
        <v>1860</v>
      </c>
      <c r="D553" t="s">
        <v>1861</v>
      </c>
    </row>
    <row r="554" spans="1:4">
      <c r="A554" s="1071">
        <v>553</v>
      </c>
      <c r="B554" t="s">
        <v>1862</v>
      </c>
      <c r="C554" t="s">
        <v>1864</v>
      </c>
      <c r="D554" t="s">
        <v>1865</v>
      </c>
    </row>
    <row r="555" spans="1:4">
      <c r="A555" s="1071">
        <v>554</v>
      </c>
      <c r="B555" t="s">
        <v>1862</v>
      </c>
      <c r="C555" t="s">
        <v>1866</v>
      </c>
      <c r="D555" t="s">
        <v>1867</v>
      </c>
    </row>
    <row r="556" spans="1:4">
      <c r="A556" s="1071">
        <v>555</v>
      </c>
      <c r="B556" t="s">
        <v>1862</v>
      </c>
      <c r="C556" t="s">
        <v>1868</v>
      </c>
      <c r="D556" t="s">
        <v>1869</v>
      </c>
    </row>
    <row r="557" spans="1:4">
      <c r="A557" s="1071">
        <v>556</v>
      </c>
      <c r="B557" t="s">
        <v>1862</v>
      </c>
      <c r="C557" t="s">
        <v>1322</v>
      </c>
      <c r="D557" t="s">
        <v>1870</v>
      </c>
    </row>
    <row r="558" spans="1:4">
      <c r="A558" s="1071">
        <v>557</v>
      </c>
      <c r="B558" t="s">
        <v>1862</v>
      </c>
      <c r="C558" t="s">
        <v>1871</v>
      </c>
      <c r="D558" t="s">
        <v>1872</v>
      </c>
    </row>
    <row r="559" spans="1:4">
      <c r="A559" s="1071">
        <v>558</v>
      </c>
      <c r="B559" t="s">
        <v>1862</v>
      </c>
      <c r="C559" t="s">
        <v>1873</v>
      </c>
      <c r="D559" t="s">
        <v>1874</v>
      </c>
    </row>
    <row r="560" spans="1:4">
      <c r="A560" s="1071">
        <v>559</v>
      </c>
      <c r="B560" t="s">
        <v>1862</v>
      </c>
      <c r="C560" t="s">
        <v>1875</v>
      </c>
      <c r="D560" t="s">
        <v>1876</v>
      </c>
    </row>
    <row r="561" spans="1:4">
      <c r="A561" s="1071">
        <v>560</v>
      </c>
      <c r="B561" t="s">
        <v>1862</v>
      </c>
      <c r="C561" t="s">
        <v>1877</v>
      </c>
      <c r="D561" t="s">
        <v>1878</v>
      </c>
    </row>
    <row r="562" spans="1:4">
      <c r="A562" s="1071">
        <v>561</v>
      </c>
      <c r="B562" t="s">
        <v>1862</v>
      </c>
      <c r="C562" t="s">
        <v>1879</v>
      </c>
      <c r="D562" t="s">
        <v>1880</v>
      </c>
    </row>
    <row r="563" spans="1:4">
      <c r="A563" s="1071">
        <v>562</v>
      </c>
      <c r="B563" t="s">
        <v>1862</v>
      </c>
      <c r="C563" t="s">
        <v>1862</v>
      </c>
      <c r="D563" t="s">
        <v>1863</v>
      </c>
    </row>
    <row r="564" spans="1:4">
      <c r="A564" s="1071">
        <v>563</v>
      </c>
      <c r="B564" t="s">
        <v>1862</v>
      </c>
      <c r="C564" t="s">
        <v>1881</v>
      </c>
      <c r="D564" t="s">
        <v>1882</v>
      </c>
    </row>
    <row r="565" spans="1:4">
      <c r="A565" s="1071">
        <v>564</v>
      </c>
      <c r="B565" t="s">
        <v>1862</v>
      </c>
      <c r="C565" t="s">
        <v>1883</v>
      </c>
      <c r="D565" t="s">
        <v>1884</v>
      </c>
    </row>
    <row r="566" spans="1:4">
      <c r="A566" s="1071">
        <v>565</v>
      </c>
      <c r="B566" t="s">
        <v>1862</v>
      </c>
      <c r="C566" t="s">
        <v>1885</v>
      </c>
      <c r="D566" t="s">
        <v>1886</v>
      </c>
    </row>
    <row r="567" spans="1:4">
      <c r="A567" s="1071">
        <v>566</v>
      </c>
      <c r="B567" t="s">
        <v>1862</v>
      </c>
      <c r="C567" t="s">
        <v>1887</v>
      </c>
      <c r="D567" t="s">
        <v>1888</v>
      </c>
    </row>
    <row r="568" spans="1:4">
      <c r="A568" s="1071">
        <v>567</v>
      </c>
      <c r="B568" t="s">
        <v>1862</v>
      </c>
      <c r="C568" t="s">
        <v>1889</v>
      </c>
      <c r="D568" t="s">
        <v>1890</v>
      </c>
    </row>
    <row r="569" spans="1:4">
      <c r="A569" s="1071">
        <v>568</v>
      </c>
      <c r="B569" t="s">
        <v>1862</v>
      </c>
      <c r="C569" t="s">
        <v>1891</v>
      </c>
      <c r="D569" t="s">
        <v>1892</v>
      </c>
    </row>
    <row r="570" spans="1:4">
      <c r="A570" s="1071">
        <v>569</v>
      </c>
      <c r="B570" t="s">
        <v>1862</v>
      </c>
      <c r="C570" t="s">
        <v>1893</v>
      </c>
      <c r="D570" t="s">
        <v>1894</v>
      </c>
    </row>
    <row r="571" spans="1:4">
      <c r="A571" s="1071">
        <v>570</v>
      </c>
      <c r="B571" t="s">
        <v>1862</v>
      </c>
      <c r="C571" t="s">
        <v>1895</v>
      </c>
      <c r="D571" t="s">
        <v>1896</v>
      </c>
    </row>
    <row r="572" spans="1:4">
      <c r="A572" s="1071">
        <v>571</v>
      </c>
      <c r="B572" t="s">
        <v>1862</v>
      </c>
      <c r="C572" t="s">
        <v>1897</v>
      </c>
      <c r="D572" t="s">
        <v>1898</v>
      </c>
    </row>
    <row r="573" spans="1:4">
      <c r="A573" s="1071">
        <v>572</v>
      </c>
      <c r="B573" t="s">
        <v>1862</v>
      </c>
      <c r="C573" t="s">
        <v>1899</v>
      </c>
      <c r="D573" t="s">
        <v>1900</v>
      </c>
    </row>
    <row r="574" spans="1:4">
      <c r="A574" s="1071">
        <v>573</v>
      </c>
      <c r="B574" t="s">
        <v>1862</v>
      </c>
      <c r="C574" t="s">
        <v>1901</v>
      </c>
      <c r="D574" t="s">
        <v>1902</v>
      </c>
    </row>
    <row r="575" spans="1:4">
      <c r="A575" s="1071">
        <v>574</v>
      </c>
      <c r="B575" t="s">
        <v>1862</v>
      </c>
      <c r="C575" t="s">
        <v>1903</v>
      </c>
      <c r="D575" t="s">
        <v>1904</v>
      </c>
    </row>
    <row r="576" spans="1:4">
      <c r="A576" s="1071">
        <v>575</v>
      </c>
      <c r="B576" t="s">
        <v>1862</v>
      </c>
      <c r="C576" t="s">
        <v>1905</v>
      </c>
      <c r="D576" t="s">
        <v>1906</v>
      </c>
    </row>
    <row r="577" spans="1:4">
      <c r="A577" s="1071">
        <v>576</v>
      </c>
      <c r="B577" t="s">
        <v>1862</v>
      </c>
      <c r="C577" t="s">
        <v>1907</v>
      </c>
      <c r="D577" t="s">
        <v>1908</v>
      </c>
    </row>
    <row r="578" spans="1:4">
      <c r="A578" s="1071">
        <v>577</v>
      </c>
      <c r="B578" t="s">
        <v>1862</v>
      </c>
      <c r="C578" t="s">
        <v>1909</v>
      </c>
      <c r="D578" t="s">
        <v>1910</v>
      </c>
    </row>
    <row r="579" spans="1:4">
      <c r="A579" s="1071">
        <v>578</v>
      </c>
      <c r="B579" t="s">
        <v>1862</v>
      </c>
      <c r="C579" t="s">
        <v>1911</v>
      </c>
      <c r="D579" t="s">
        <v>1912</v>
      </c>
    </row>
    <row r="580" spans="1:4">
      <c r="A580" s="1071">
        <v>579</v>
      </c>
      <c r="B580" t="s">
        <v>1913</v>
      </c>
      <c r="C580" t="s">
        <v>1915</v>
      </c>
      <c r="D580" t="s">
        <v>1916</v>
      </c>
    </row>
    <row r="581" spans="1:4">
      <c r="A581" s="1071">
        <v>580</v>
      </c>
      <c r="B581" t="s">
        <v>1913</v>
      </c>
      <c r="C581" t="s">
        <v>1917</v>
      </c>
      <c r="D581" t="s">
        <v>1918</v>
      </c>
    </row>
    <row r="582" spans="1:4">
      <c r="A582" s="1071">
        <v>581</v>
      </c>
      <c r="B582" t="s">
        <v>1913</v>
      </c>
      <c r="C582" t="s">
        <v>1919</v>
      </c>
      <c r="D582" t="s">
        <v>1920</v>
      </c>
    </row>
    <row r="583" spans="1:4">
      <c r="A583" s="1071">
        <v>582</v>
      </c>
      <c r="B583" t="s">
        <v>1913</v>
      </c>
      <c r="C583" t="s">
        <v>1921</v>
      </c>
      <c r="D583" t="s">
        <v>1922</v>
      </c>
    </row>
    <row r="584" spans="1:4">
      <c r="A584" s="1071">
        <v>583</v>
      </c>
      <c r="B584" t="s">
        <v>1913</v>
      </c>
      <c r="C584" t="s">
        <v>1923</v>
      </c>
      <c r="D584" t="s">
        <v>1924</v>
      </c>
    </row>
    <row r="585" spans="1:4">
      <c r="A585" s="1071">
        <v>584</v>
      </c>
      <c r="B585" t="s">
        <v>1913</v>
      </c>
      <c r="C585" t="s">
        <v>1925</v>
      </c>
      <c r="D585" t="s">
        <v>1926</v>
      </c>
    </row>
    <row r="586" spans="1:4">
      <c r="A586" s="1071">
        <v>585</v>
      </c>
      <c r="B586" t="s">
        <v>1913</v>
      </c>
      <c r="C586" t="s">
        <v>1927</v>
      </c>
      <c r="D586" t="s">
        <v>1928</v>
      </c>
    </row>
    <row r="587" spans="1:4">
      <c r="A587" s="1071">
        <v>586</v>
      </c>
      <c r="B587" t="s">
        <v>1913</v>
      </c>
      <c r="C587" t="s">
        <v>1929</v>
      </c>
      <c r="D587" t="s">
        <v>1930</v>
      </c>
    </row>
    <row r="588" spans="1:4">
      <c r="A588" s="1071">
        <v>587</v>
      </c>
      <c r="B588" t="s">
        <v>1913</v>
      </c>
      <c r="C588" t="s">
        <v>1931</v>
      </c>
      <c r="D588" t="s">
        <v>1932</v>
      </c>
    </row>
    <row r="589" spans="1:4">
      <c r="A589" s="1071">
        <v>588</v>
      </c>
      <c r="B589" t="s">
        <v>1913</v>
      </c>
      <c r="C589" t="s">
        <v>1933</v>
      </c>
      <c r="D589" t="s">
        <v>1934</v>
      </c>
    </row>
    <row r="590" spans="1:4">
      <c r="A590" s="1071">
        <v>589</v>
      </c>
      <c r="B590" t="s">
        <v>1913</v>
      </c>
      <c r="C590" t="s">
        <v>1935</v>
      </c>
      <c r="D590" t="s">
        <v>1936</v>
      </c>
    </row>
    <row r="591" spans="1:4">
      <c r="A591" s="1071">
        <v>590</v>
      </c>
      <c r="B591" t="s">
        <v>1913</v>
      </c>
      <c r="C591" t="s">
        <v>1913</v>
      </c>
      <c r="D591" t="s">
        <v>1914</v>
      </c>
    </row>
    <row r="592" spans="1:4">
      <c r="A592" s="1071">
        <v>591</v>
      </c>
      <c r="B592" t="s">
        <v>1913</v>
      </c>
      <c r="C592" t="s">
        <v>1937</v>
      </c>
      <c r="D592" t="s">
        <v>1938</v>
      </c>
    </row>
    <row r="593" spans="1:4">
      <c r="A593" s="1071">
        <v>592</v>
      </c>
      <c r="B593" t="s">
        <v>1913</v>
      </c>
      <c r="C593" t="s">
        <v>1939</v>
      </c>
      <c r="D593" t="s">
        <v>1940</v>
      </c>
    </row>
    <row r="594" spans="1:4">
      <c r="A594" s="1071">
        <v>593</v>
      </c>
      <c r="B594" t="s">
        <v>1913</v>
      </c>
      <c r="C594" t="s">
        <v>1941</v>
      </c>
      <c r="D594" t="s">
        <v>1942</v>
      </c>
    </row>
    <row r="595" spans="1:4">
      <c r="A595" s="1071">
        <v>594</v>
      </c>
      <c r="B595" t="s">
        <v>1913</v>
      </c>
      <c r="C595" t="s">
        <v>1943</v>
      </c>
      <c r="D595" t="s">
        <v>1944</v>
      </c>
    </row>
    <row r="596" spans="1:4">
      <c r="A596" s="1071">
        <v>595</v>
      </c>
      <c r="B596" t="s">
        <v>1913</v>
      </c>
      <c r="C596" t="s">
        <v>1945</v>
      </c>
      <c r="D596" t="s">
        <v>1946</v>
      </c>
    </row>
    <row r="597" spans="1:4">
      <c r="A597" s="1071">
        <v>596</v>
      </c>
      <c r="B597" t="s">
        <v>1913</v>
      </c>
      <c r="C597" t="s">
        <v>1785</v>
      </c>
      <c r="D597" t="s">
        <v>1947</v>
      </c>
    </row>
    <row r="598" spans="1:4">
      <c r="A598" s="1071">
        <v>597</v>
      </c>
      <c r="B598" t="s">
        <v>1913</v>
      </c>
      <c r="C598" t="s">
        <v>1948</v>
      </c>
      <c r="D598" t="s">
        <v>1949</v>
      </c>
    </row>
    <row r="599" spans="1:4">
      <c r="A599" s="1071">
        <v>598</v>
      </c>
      <c r="B599" t="s">
        <v>1913</v>
      </c>
      <c r="C599" t="s">
        <v>1950</v>
      </c>
      <c r="D599" t="s">
        <v>1951</v>
      </c>
    </row>
    <row r="600" spans="1:4">
      <c r="A600" s="1071">
        <v>599</v>
      </c>
      <c r="B600" t="s">
        <v>1913</v>
      </c>
      <c r="C600" t="s">
        <v>1952</v>
      </c>
      <c r="D600" t="s">
        <v>1953</v>
      </c>
    </row>
    <row r="601" spans="1:4">
      <c r="A601" s="1071">
        <v>600</v>
      </c>
      <c r="B601" t="s">
        <v>1913</v>
      </c>
      <c r="C601" t="s">
        <v>1954</v>
      </c>
      <c r="D601" t="s">
        <v>1955</v>
      </c>
    </row>
    <row r="602" spans="1:4">
      <c r="A602" s="1071">
        <v>601</v>
      </c>
      <c r="B602" t="s">
        <v>1913</v>
      </c>
      <c r="C602" t="s">
        <v>1956</v>
      </c>
      <c r="D602" t="s">
        <v>1957</v>
      </c>
    </row>
    <row r="603" spans="1:4">
      <c r="A603" s="1071">
        <v>602</v>
      </c>
      <c r="B603" t="s">
        <v>1913</v>
      </c>
      <c r="C603" t="s">
        <v>1958</v>
      </c>
      <c r="D603" t="s">
        <v>1959</v>
      </c>
    </row>
    <row r="604" spans="1:4">
      <c r="A604" s="1071">
        <v>603</v>
      </c>
      <c r="B604" t="s">
        <v>1913</v>
      </c>
      <c r="C604" t="s">
        <v>1960</v>
      </c>
      <c r="D604" t="s">
        <v>1961</v>
      </c>
    </row>
    <row r="605" spans="1:4">
      <c r="A605" s="1071">
        <v>604</v>
      </c>
      <c r="B605" t="s">
        <v>1913</v>
      </c>
      <c r="C605" t="s">
        <v>1962</v>
      </c>
      <c r="D605" t="s">
        <v>1963</v>
      </c>
    </row>
    <row r="606" spans="1:4">
      <c r="A606" s="1071">
        <v>605</v>
      </c>
      <c r="B606" t="s">
        <v>1913</v>
      </c>
      <c r="C606" t="s">
        <v>1964</v>
      </c>
      <c r="D606" t="s">
        <v>1965</v>
      </c>
    </row>
    <row r="607" spans="1:4">
      <c r="A607" s="1071">
        <v>606</v>
      </c>
      <c r="B607" t="s">
        <v>1913</v>
      </c>
      <c r="C607" t="s">
        <v>1966</v>
      </c>
      <c r="D607" t="s">
        <v>1967</v>
      </c>
    </row>
    <row r="608" spans="1:4">
      <c r="A608" s="1071">
        <v>607</v>
      </c>
      <c r="B608" t="s">
        <v>1913</v>
      </c>
      <c r="C608" t="s">
        <v>1968</v>
      </c>
      <c r="D608" t="s">
        <v>1969</v>
      </c>
    </row>
    <row r="609" spans="1:4">
      <c r="A609" s="1071">
        <v>608</v>
      </c>
      <c r="B609" t="s">
        <v>1913</v>
      </c>
      <c r="C609" t="s">
        <v>1970</v>
      </c>
      <c r="D609" t="s">
        <v>1971</v>
      </c>
    </row>
    <row r="610" spans="1:4">
      <c r="A610" s="1071">
        <v>609</v>
      </c>
      <c r="B610" t="s">
        <v>1972</v>
      </c>
      <c r="C610" t="s">
        <v>1974</v>
      </c>
      <c r="D610" t="s">
        <v>1975</v>
      </c>
    </row>
    <row r="611" spans="1:4">
      <c r="A611" s="1071">
        <v>610</v>
      </c>
      <c r="B611" t="s">
        <v>1972</v>
      </c>
      <c r="C611" t="s">
        <v>1976</v>
      </c>
      <c r="D611" t="s">
        <v>1977</v>
      </c>
    </row>
    <row r="612" spans="1:4">
      <c r="A612" s="1071">
        <v>611</v>
      </c>
      <c r="B612" t="s">
        <v>1972</v>
      </c>
      <c r="C612" t="s">
        <v>1978</v>
      </c>
      <c r="D612" t="s">
        <v>1979</v>
      </c>
    </row>
    <row r="613" spans="1:4">
      <c r="A613" s="1071">
        <v>612</v>
      </c>
      <c r="B613" t="s">
        <v>1972</v>
      </c>
      <c r="C613" t="s">
        <v>1980</v>
      </c>
      <c r="D613" t="s">
        <v>1981</v>
      </c>
    </row>
    <row r="614" spans="1:4">
      <c r="A614" s="1071">
        <v>613</v>
      </c>
      <c r="B614" t="s">
        <v>1972</v>
      </c>
      <c r="C614" t="s">
        <v>1982</v>
      </c>
      <c r="D614" t="s">
        <v>1983</v>
      </c>
    </row>
    <row r="615" spans="1:4">
      <c r="A615" s="1071">
        <v>614</v>
      </c>
      <c r="B615" t="s">
        <v>1972</v>
      </c>
      <c r="C615" t="s">
        <v>1984</v>
      </c>
      <c r="D615" t="s">
        <v>1985</v>
      </c>
    </row>
    <row r="616" spans="1:4">
      <c r="A616" s="1071">
        <v>615</v>
      </c>
      <c r="B616" t="s">
        <v>1972</v>
      </c>
      <c r="C616" t="s">
        <v>1986</v>
      </c>
      <c r="D616" t="s">
        <v>1987</v>
      </c>
    </row>
    <row r="617" spans="1:4">
      <c r="A617" s="1071">
        <v>616</v>
      </c>
      <c r="B617" t="s">
        <v>1972</v>
      </c>
      <c r="C617" t="s">
        <v>1972</v>
      </c>
      <c r="D617" t="s">
        <v>1973</v>
      </c>
    </row>
    <row r="618" spans="1:4">
      <c r="A618" s="1071">
        <v>617</v>
      </c>
      <c r="B618" t="s">
        <v>1972</v>
      </c>
      <c r="C618" t="s">
        <v>1988</v>
      </c>
      <c r="D618" t="s">
        <v>1989</v>
      </c>
    </row>
    <row r="619" spans="1:4">
      <c r="A619" s="1071">
        <v>618</v>
      </c>
      <c r="B619" t="s">
        <v>1972</v>
      </c>
      <c r="C619" t="s">
        <v>1990</v>
      </c>
      <c r="D619" t="s">
        <v>1991</v>
      </c>
    </row>
    <row r="620" spans="1:4">
      <c r="A620" s="1071">
        <v>619</v>
      </c>
      <c r="B620" t="s">
        <v>1972</v>
      </c>
      <c r="C620" t="s">
        <v>1992</v>
      </c>
      <c r="D620" t="s">
        <v>1993</v>
      </c>
    </row>
    <row r="621" spans="1:4">
      <c r="A621" s="1071">
        <v>620</v>
      </c>
      <c r="B621" t="s">
        <v>1972</v>
      </c>
      <c r="C621" t="s">
        <v>1994</v>
      </c>
      <c r="D621" t="s">
        <v>1995</v>
      </c>
    </row>
    <row r="622" spans="1:4">
      <c r="A622" s="1071">
        <v>621</v>
      </c>
      <c r="B622" t="s">
        <v>1972</v>
      </c>
      <c r="C622" t="s">
        <v>1996</v>
      </c>
      <c r="D622" t="s">
        <v>1997</v>
      </c>
    </row>
    <row r="623" spans="1:4">
      <c r="A623" s="1071">
        <v>622</v>
      </c>
      <c r="B623" t="s">
        <v>1972</v>
      </c>
      <c r="C623" t="s">
        <v>1998</v>
      </c>
      <c r="D623" t="s">
        <v>1999</v>
      </c>
    </row>
    <row r="624" spans="1:4">
      <c r="A624" s="1071">
        <v>623</v>
      </c>
      <c r="B624" t="s">
        <v>1972</v>
      </c>
      <c r="C624" t="s">
        <v>2000</v>
      </c>
      <c r="D624" t="s">
        <v>2001</v>
      </c>
    </row>
    <row r="625" spans="1:4">
      <c r="A625" s="1071">
        <v>624</v>
      </c>
      <c r="B625" t="s">
        <v>1972</v>
      </c>
      <c r="C625" t="s">
        <v>2002</v>
      </c>
      <c r="D625" t="s">
        <v>2003</v>
      </c>
    </row>
    <row r="626" spans="1:4">
      <c r="A626" s="1071">
        <v>625</v>
      </c>
      <c r="B626" t="s">
        <v>2004</v>
      </c>
      <c r="C626" t="s">
        <v>2006</v>
      </c>
      <c r="D626" t="s">
        <v>2007</v>
      </c>
    </row>
    <row r="627" spans="1:4">
      <c r="A627" s="1071">
        <v>626</v>
      </c>
      <c r="B627" t="s">
        <v>2004</v>
      </c>
      <c r="C627" t="s">
        <v>2008</v>
      </c>
      <c r="D627" t="s">
        <v>2009</v>
      </c>
    </row>
    <row r="628" spans="1:4">
      <c r="A628" s="1071">
        <v>627</v>
      </c>
      <c r="B628" t="s">
        <v>2004</v>
      </c>
      <c r="C628" t="s">
        <v>2010</v>
      </c>
      <c r="D628" t="s">
        <v>2011</v>
      </c>
    </row>
    <row r="629" spans="1:4">
      <c r="A629" s="1071">
        <v>628</v>
      </c>
      <c r="B629" t="s">
        <v>2004</v>
      </c>
      <c r="C629" t="s">
        <v>2012</v>
      </c>
      <c r="D629" t="s">
        <v>2013</v>
      </c>
    </row>
    <row r="630" spans="1:4">
      <c r="A630" s="1071">
        <v>629</v>
      </c>
      <c r="B630" t="s">
        <v>2004</v>
      </c>
      <c r="C630" t="s">
        <v>2014</v>
      </c>
      <c r="D630" t="s">
        <v>2015</v>
      </c>
    </row>
    <row r="631" spans="1:4">
      <c r="A631" s="1071">
        <v>630</v>
      </c>
      <c r="B631" t="s">
        <v>2004</v>
      </c>
      <c r="C631" t="s">
        <v>2016</v>
      </c>
      <c r="D631" t="s">
        <v>2017</v>
      </c>
    </row>
    <row r="632" spans="1:4">
      <c r="A632" s="1071">
        <v>631</v>
      </c>
      <c r="B632" t="s">
        <v>2004</v>
      </c>
      <c r="C632" t="s">
        <v>785</v>
      </c>
      <c r="D632" t="s">
        <v>2018</v>
      </c>
    </row>
    <row r="633" spans="1:4">
      <c r="A633" s="1071">
        <v>632</v>
      </c>
      <c r="B633" t="s">
        <v>2004</v>
      </c>
      <c r="C633" t="s">
        <v>2019</v>
      </c>
      <c r="D633" t="s">
        <v>2020</v>
      </c>
    </row>
    <row r="634" spans="1:4">
      <c r="A634" s="1071">
        <v>633</v>
      </c>
      <c r="B634" t="s">
        <v>2004</v>
      </c>
      <c r="C634" t="s">
        <v>2021</v>
      </c>
      <c r="D634" t="s">
        <v>2022</v>
      </c>
    </row>
    <row r="635" spans="1:4">
      <c r="A635" s="1071">
        <v>634</v>
      </c>
      <c r="B635" t="s">
        <v>2004</v>
      </c>
      <c r="C635" t="s">
        <v>2004</v>
      </c>
      <c r="D635" t="s">
        <v>2005</v>
      </c>
    </row>
    <row r="636" spans="1:4">
      <c r="A636" s="1071">
        <v>635</v>
      </c>
      <c r="B636" t="s">
        <v>2004</v>
      </c>
      <c r="C636" t="s">
        <v>2023</v>
      </c>
      <c r="D636" t="s">
        <v>2024</v>
      </c>
    </row>
    <row r="637" spans="1:4">
      <c r="A637" s="1071">
        <v>636</v>
      </c>
      <c r="B637" t="s">
        <v>2004</v>
      </c>
      <c r="C637" t="s">
        <v>2025</v>
      </c>
      <c r="D637" t="s">
        <v>2026</v>
      </c>
    </row>
    <row r="638" spans="1:4">
      <c r="A638" s="1071">
        <v>637</v>
      </c>
      <c r="B638" t="s">
        <v>2004</v>
      </c>
      <c r="C638" t="s">
        <v>2027</v>
      </c>
      <c r="D638" t="s">
        <v>2028</v>
      </c>
    </row>
    <row r="639" spans="1:4">
      <c r="A639" s="1071">
        <v>638</v>
      </c>
      <c r="B639" t="s">
        <v>2004</v>
      </c>
      <c r="C639" t="s">
        <v>2029</v>
      </c>
      <c r="D639" t="s">
        <v>2030</v>
      </c>
    </row>
    <row r="640" spans="1:4">
      <c r="A640" s="1071">
        <v>639</v>
      </c>
      <c r="B640" t="s">
        <v>2004</v>
      </c>
      <c r="C640" t="s">
        <v>2031</v>
      </c>
      <c r="D640" t="s">
        <v>2032</v>
      </c>
    </row>
    <row r="641" spans="1:4">
      <c r="A641" s="1071">
        <v>640</v>
      </c>
      <c r="B641" t="s">
        <v>2004</v>
      </c>
      <c r="C641" t="s">
        <v>2033</v>
      </c>
      <c r="D641" t="s">
        <v>2034</v>
      </c>
    </row>
    <row r="642" spans="1:4">
      <c r="A642" s="1071">
        <v>641</v>
      </c>
      <c r="B642" t="s">
        <v>2004</v>
      </c>
      <c r="C642" t="s">
        <v>2035</v>
      </c>
      <c r="D642" t="s">
        <v>2036</v>
      </c>
    </row>
    <row r="643" spans="1:4">
      <c r="A643" s="1071">
        <v>642</v>
      </c>
      <c r="B643" t="s">
        <v>2004</v>
      </c>
      <c r="C643" t="s">
        <v>2037</v>
      </c>
      <c r="D643" t="s">
        <v>2038</v>
      </c>
    </row>
    <row r="644" spans="1:4">
      <c r="A644" s="1071">
        <v>643</v>
      </c>
      <c r="B644" t="s">
        <v>2004</v>
      </c>
      <c r="C644" t="s">
        <v>2039</v>
      </c>
      <c r="D644" t="s">
        <v>2040</v>
      </c>
    </row>
    <row r="645" spans="1:4">
      <c r="A645" s="1071">
        <v>644</v>
      </c>
      <c r="B645" t="s">
        <v>2004</v>
      </c>
      <c r="C645" t="s">
        <v>2041</v>
      </c>
      <c r="D645" t="s">
        <v>2042</v>
      </c>
    </row>
    <row r="646" spans="1:4">
      <c r="A646" s="1071">
        <v>645</v>
      </c>
      <c r="B646" t="s">
        <v>2004</v>
      </c>
      <c r="C646" t="s">
        <v>2043</v>
      </c>
      <c r="D646" t="s">
        <v>2044</v>
      </c>
    </row>
    <row r="647" spans="1:4">
      <c r="A647" s="1071">
        <v>646</v>
      </c>
      <c r="B647" t="s">
        <v>2045</v>
      </c>
      <c r="C647" t="s">
        <v>2047</v>
      </c>
      <c r="D647" t="s">
        <v>2048</v>
      </c>
    </row>
    <row r="648" spans="1:4">
      <c r="A648" s="1071">
        <v>647</v>
      </c>
      <c r="B648" t="s">
        <v>2045</v>
      </c>
      <c r="C648" t="s">
        <v>2049</v>
      </c>
      <c r="D648" t="s">
        <v>2050</v>
      </c>
    </row>
    <row r="649" spans="1:4">
      <c r="A649" s="1071">
        <v>648</v>
      </c>
      <c r="B649" t="s">
        <v>2045</v>
      </c>
      <c r="C649" t="s">
        <v>2051</v>
      </c>
      <c r="D649" t="s">
        <v>2052</v>
      </c>
    </row>
    <row r="650" spans="1:4">
      <c r="A650" s="1071">
        <v>649</v>
      </c>
      <c r="B650" t="s">
        <v>2045</v>
      </c>
      <c r="C650" t="s">
        <v>2053</v>
      </c>
      <c r="D650" t="s">
        <v>2054</v>
      </c>
    </row>
    <row r="651" spans="1:4">
      <c r="A651" s="1071">
        <v>650</v>
      </c>
      <c r="B651" t="s">
        <v>2045</v>
      </c>
      <c r="C651" t="s">
        <v>2055</v>
      </c>
      <c r="D651" t="s">
        <v>2056</v>
      </c>
    </row>
    <row r="652" spans="1:4">
      <c r="A652" s="1071">
        <v>651</v>
      </c>
      <c r="B652" t="s">
        <v>2045</v>
      </c>
      <c r="C652" t="s">
        <v>2057</v>
      </c>
      <c r="D652" t="s">
        <v>2058</v>
      </c>
    </row>
    <row r="653" spans="1:4">
      <c r="A653" s="1071">
        <v>652</v>
      </c>
      <c r="B653" t="s">
        <v>2045</v>
      </c>
      <c r="C653" t="s">
        <v>2059</v>
      </c>
      <c r="D653" t="s">
        <v>2060</v>
      </c>
    </row>
    <row r="654" spans="1:4">
      <c r="A654" s="1071">
        <v>653</v>
      </c>
      <c r="B654" t="s">
        <v>2045</v>
      </c>
      <c r="C654" t="s">
        <v>2061</v>
      </c>
      <c r="D654" t="s">
        <v>2062</v>
      </c>
    </row>
    <row r="655" spans="1:4">
      <c r="A655" s="1071">
        <v>654</v>
      </c>
      <c r="B655" t="s">
        <v>2045</v>
      </c>
      <c r="C655" t="s">
        <v>2063</v>
      </c>
      <c r="D655" t="s">
        <v>2064</v>
      </c>
    </row>
    <row r="656" spans="1:4">
      <c r="A656" s="1071">
        <v>655</v>
      </c>
      <c r="B656" t="s">
        <v>2045</v>
      </c>
      <c r="C656" t="s">
        <v>2065</v>
      </c>
      <c r="D656" t="s">
        <v>2066</v>
      </c>
    </row>
    <row r="657" spans="1:4">
      <c r="A657" s="1071">
        <v>656</v>
      </c>
      <c r="B657" t="s">
        <v>2045</v>
      </c>
      <c r="C657" t="s">
        <v>2045</v>
      </c>
      <c r="D657" t="s">
        <v>2046</v>
      </c>
    </row>
    <row r="658" spans="1:4">
      <c r="A658" s="1071">
        <v>657</v>
      </c>
      <c r="B658" t="s">
        <v>2045</v>
      </c>
      <c r="C658" t="s">
        <v>2067</v>
      </c>
      <c r="D658" t="s">
        <v>2068</v>
      </c>
    </row>
    <row r="659" spans="1:4">
      <c r="A659" s="1071">
        <v>658</v>
      </c>
      <c r="B659" t="s">
        <v>2045</v>
      </c>
      <c r="C659" t="s">
        <v>2069</v>
      </c>
      <c r="D659" t="s">
        <v>2070</v>
      </c>
    </row>
    <row r="660" spans="1:4">
      <c r="A660" s="1071">
        <v>659</v>
      </c>
      <c r="B660" t="s">
        <v>2045</v>
      </c>
      <c r="C660" t="s">
        <v>2071</v>
      </c>
      <c r="D660" t="s">
        <v>2072</v>
      </c>
    </row>
    <row r="661" spans="1:4">
      <c r="A661" s="1071">
        <v>660</v>
      </c>
      <c r="B661" t="s">
        <v>2045</v>
      </c>
      <c r="C661" t="s">
        <v>1440</v>
      </c>
      <c r="D661" t="s">
        <v>2073</v>
      </c>
    </row>
    <row r="662" spans="1:4">
      <c r="A662" s="1071">
        <v>661</v>
      </c>
      <c r="B662" t="s">
        <v>2045</v>
      </c>
      <c r="C662" t="s">
        <v>2074</v>
      </c>
      <c r="D662" t="s">
        <v>2075</v>
      </c>
    </row>
    <row r="663" spans="1:4">
      <c r="A663" s="1071">
        <v>662</v>
      </c>
      <c r="B663" t="s">
        <v>2045</v>
      </c>
      <c r="C663" t="s">
        <v>2076</v>
      </c>
      <c r="D663" t="s">
        <v>2077</v>
      </c>
    </row>
    <row r="664" spans="1:4">
      <c r="A664" s="1071">
        <v>663</v>
      </c>
      <c r="B664" t="s">
        <v>2045</v>
      </c>
      <c r="C664" t="s">
        <v>2078</v>
      </c>
      <c r="D664" t="s">
        <v>2079</v>
      </c>
    </row>
    <row r="665" spans="1:4">
      <c r="A665" s="1071">
        <v>664</v>
      </c>
      <c r="B665" t="s">
        <v>2045</v>
      </c>
      <c r="C665" t="s">
        <v>2080</v>
      </c>
      <c r="D665" t="s">
        <v>2081</v>
      </c>
    </row>
    <row r="666" spans="1:4">
      <c r="A666" s="1071">
        <v>665</v>
      </c>
      <c r="B666" t="s">
        <v>2045</v>
      </c>
      <c r="C666" t="s">
        <v>2082</v>
      </c>
      <c r="D666" t="s">
        <v>2083</v>
      </c>
    </row>
    <row r="667" spans="1:4">
      <c r="A667" s="1071">
        <v>666</v>
      </c>
      <c r="B667" t="s">
        <v>2084</v>
      </c>
      <c r="C667" t="s">
        <v>2086</v>
      </c>
      <c r="D667" t="s">
        <v>2087</v>
      </c>
    </row>
    <row r="668" spans="1:4">
      <c r="A668" s="1071">
        <v>667</v>
      </c>
      <c r="B668" t="s">
        <v>2084</v>
      </c>
      <c r="C668" t="s">
        <v>2088</v>
      </c>
      <c r="D668" t="s">
        <v>2089</v>
      </c>
    </row>
    <row r="669" spans="1:4">
      <c r="A669" s="1071">
        <v>668</v>
      </c>
      <c r="B669" t="s">
        <v>2084</v>
      </c>
      <c r="C669" t="s">
        <v>2090</v>
      </c>
      <c r="D669" t="s">
        <v>2091</v>
      </c>
    </row>
    <row r="670" spans="1:4">
      <c r="A670" s="1071">
        <v>669</v>
      </c>
      <c r="B670" t="s">
        <v>2084</v>
      </c>
      <c r="C670" t="s">
        <v>2092</v>
      </c>
      <c r="D670" t="s">
        <v>2093</v>
      </c>
    </row>
    <row r="671" spans="1:4">
      <c r="A671" s="1071">
        <v>670</v>
      </c>
      <c r="B671" t="s">
        <v>2084</v>
      </c>
      <c r="C671" t="s">
        <v>2094</v>
      </c>
      <c r="D671" t="s">
        <v>2095</v>
      </c>
    </row>
    <row r="672" spans="1:4">
      <c r="A672" s="1071">
        <v>671</v>
      </c>
      <c r="B672" t="s">
        <v>2084</v>
      </c>
      <c r="C672" t="s">
        <v>2096</v>
      </c>
      <c r="D672" t="s">
        <v>2097</v>
      </c>
    </row>
    <row r="673" spans="1:4">
      <c r="A673" s="1071">
        <v>672</v>
      </c>
      <c r="B673" t="s">
        <v>2084</v>
      </c>
      <c r="C673" t="s">
        <v>2098</v>
      </c>
      <c r="D673" t="s">
        <v>2099</v>
      </c>
    </row>
    <row r="674" spans="1:4">
      <c r="A674" s="1071">
        <v>673</v>
      </c>
      <c r="B674" t="s">
        <v>2084</v>
      </c>
      <c r="C674" t="s">
        <v>2100</v>
      </c>
      <c r="D674" t="s">
        <v>2101</v>
      </c>
    </row>
    <row r="675" spans="1:4">
      <c r="A675" s="1071">
        <v>674</v>
      </c>
      <c r="B675" t="s">
        <v>2084</v>
      </c>
      <c r="C675" t="s">
        <v>1832</v>
      </c>
      <c r="D675" t="s">
        <v>2102</v>
      </c>
    </row>
    <row r="676" spans="1:4">
      <c r="A676" s="1071">
        <v>675</v>
      </c>
      <c r="B676" t="s">
        <v>2084</v>
      </c>
      <c r="C676" t="s">
        <v>2084</v>
      </c>
      <c r="D676" t="s">
        <v>2085</v>
      </c>
    </row>
    <row r="677" spans="1:4">
      <c r="A677" s="1071">
        <v>676</v>
      </c>
      <c r="B677" t="s">
        <v>2084</v>
      </c>
      <c r="C677" t="s">
        <v>2103</v>
      </c>
      <c r="D677" t="s">
        <v>2104</v>
      </c>
    </row>
    <row r="678" spans="1:4">
      <c r="A678" s="1071">
        <v>677</v>
      </c>
      <c r="B678" t="s">
        <v>2084</v>
      </c>
      <c r="C678" t="s">
        <v>2105</v>
      </c>
      <c r="D678" t="s">
        <v>2106</v>
      </c>
    </row>
    <row r="679" spans="1:4">
      <c r="A679" s="1071">
        <v>678</v>
      </c>
      <c r="B679" t="s">
        <v>2084</v>
      </c>
      <c r="C679" t="s">
        <v>1294</v>
      </c>
      <c r="D679" t="s">
        <v>2107</v>
      </c>
    </row>
    <row r="680" spans="1:4">
      <c r="A680" s="1071">
        <v>679</v>
      </c>
      <c r="B680" t="s">
        <v>2084</v>
      </c>
      <c r="C680" t="s">
        <v>2108</v>
      </c>
      <c r="D680" t="s">
        <v>2109</v>
      </c>
    </row>
    <row r="681" spans="1:4">
      <c r="A681" s="1071">
        <v>680</v>
      </c>
      <c r="B681" t="s">
        <v>2084</v>
      </c>
      <c r="C681" t="s">
        <v>2110</v>
      </c>
      <c r="D681" t="s">
        <v>2111</v>
      </c>
    </row>
    <row r="682" spans="1:4">
      <c r="A682" s="1071">
        <v>681</v>
      </c>
      <c r="B682" t="s">
        <v>2084</v>
      </c>
      <c r="C682" t="s">
        <v>2112</v>
      </c>
      <c r="D682" t="s">
        <v>2113</v>
      </c>
    </row>
    <row r="683" spans="1:4">
      <c r="A683" s="1071">
        <v>682</v>
      </c>
      <c r="B683" t="s">
        <v>2084</v>
      </c>
      <c r="C683" t="s">
        <v>2114</v>
      </c>
      <c r="D683" t="s">
        <v>2115</v>
      </c>
    </row>
    <row r="684" spans="1:4">
      <c r="A684" s="1071">
        <v>683</v>
      </c>
      <c r="B684" t="s">
        <v>2084</v>
      </c>
      <c r="C684" t="s">
        <v>2116</v>
      </c>
      <c r="D684" t="s">
        <v>2117</v>
      </c>
    </row>
    <row r="685" spans="1:4">
      <c r="A685" s="1071">
        <v>684</v>
      </c>
      <c r="B685" t="s">
        <v>2118</v>
      </c>
      <c r="C685" t="s">
        <v>2120</v>
      </c>
      <c r="D685" t="s">
        <v>2121</v>
      </c>
    </row>
    <row r="686" spans="1:4">
      <c r="A686" s="1071">
        <v>685</v>
      </c>
      <c r="B686" t="s">
        <v>2118</v>
      </c>
      <c r="C686" t="s">
        <v>2122</v>
      </c>
      <c r="D686" t="s">
        <v>2123</v>
      </c>
    </row>
    <row r="687" spans="1:4">
      <c r="A687" s="1071">
        <v>686</v>
      </c>
      <c r="B687" t="s">
        <v>2118</v>
      </c>
      <c r="C687" t="s">
        <v>2124</v>
      </c>
      <c r="D687" t="s">
        <v>2125</v>
      </c>
    </row>
    <row r="688" spans="1:4">
      <c r="A688" s="1071">
        <v>687</v>
      </c>
      <c r="B688" t="s">
        <v>2118</v>
      </c>
      <c r="C688" t="s">
        <v>2126</v>
      </c>
      <c r="D688" t="s">
        <v>2127</v>
      </c>
    </row>
    <row r="689" spans="1:4">
      <c r="A689" s="1071">
        <v>688</v>
      </c>
      <c r="B689" t="s">
        <v>2118</v>
      </c>
      <c r="C689" t="s">
        <v>2128</v>
      </c>
      <c r="D689" t="s">
        <v>2129</v>
      </c>
    </row>
    <row r="690" spans="1:4">
      <c r="A690" s="1071">
        <v>689</v>
      </c>
      <c r="B690" t="s">
        <v>2118</v>
      </c>
      <c r="C690" t="s">
        <v>2130</v>
      </c>
      <c r="D690" t="s">
        <v>2131</v>
      </c>
    </row>
    <row r="691" spans="1:4">
      <c r="A691" s="1071">
        <v>690</v>
      </c>
      <c r="B691" t="s">
        <v>2118</v>
      </c>
      <c r="C691" t="s">
        <v>2132</v>
      </c>
      <c r="D691" t="s">
        <v>2133</v>
      </c>
    </row>
    <row r="692" spans="1:4">
      <c r="A692" s="1071">
        <v>691</v>
      </c>
      <c r="B692" t="s">
        <v>2118</v>
      </c>
      <c r="C692" t="s">
        <v>2134</v>
      </c>
      <c r="D692" t="s">
        <v>2135</v>
      </c>
    </row>
    <row r="693" spans="1:4">
      <c r="A693" s="1071">
        <v>692</v>
      </c>
      <c r="B693" t="s">
        <v>2118</v>
      </c>
      <c r="C693" t="s">
        <v>2118</v>
      </c>
      <c r="D693" t="s">
        <v>2119</v>
      </c>
    </row>
    <row r="694" spans="1:4">
      <c r="A694" s="1071">
        <v>693</v>
      </c>
      <c r="B694" t="s">
        <v>2118</v>
      </c>
      <c r="C694" t="s">
        <v>2136</v>
      </c>
      <c r="D694" t="s">
        <v>2137</v>
      </c>
    </row>
    <row r="695" spans="1:4">
      <c r="A695" s="1071">
        <v>694</v>
      </c>
      <c r="B695" t="s">
        <v>2118</v>
      </c>
      <c r="C695" t="s">
        <v>2138</v>
      </c>
      <c r="D695" t="s">
        <v>2139</v>
      </c>
    </row>
    <row r="696" spans="1:4">
      <c r="A696" s="1071">
        <v>695</v>
      </c>
      <c r="B696" t="s">
        <v>2118</v>
      </c>
      <c r="C696" t="s">
        <v>2140</v>
      </c>
      <c r="D696" t="s">
        <v>2141</v>
      </c>
    </row>
    <row r="697" spans="1:4">
      <c r="A697" s="1071">
        <v>696</v>
      </c>
      <c r="B697" t="s">
        <v>2118</v>
      </c>
      <c r="C697" t="s">
        <v>1669</v>
      </c>
      <c r="D697" t="s">
        <v>2142</v>
      </c>
    </row>
    <row r="698" spans="1:4">
      <c r="A698" s="1071">
        <v>697</v>
      </c>
      <c r="B698" t="s">
        <v>2118</v>
      </c>
      <c r="C698" t="s">
        <v>2143</v>
      </c>
      <c r="D698" t="s">
        <v>2144</v>
      </c>
    </row>
    <row r="699" spans="1:4">
      <c r="A699" s="1071">
        <v>698</v>
      </c>
      <c r="B699" t="s">
        <v>2118</v>
      </c>
      <c r="C699" t="s">
        <v>2145</v>
      </c>
      <c r="D699" t="s">
        <v>2146</v>
      </c>
    </row>
    <row r="700" spans="1:4">
      <c r="A700" s="1071">
        <v>699</v>
      </c>
      <c r="B700" t="s">
        <v>2118</v>
      </c>
      <c r="C700" t="s">
        <v>2147</v>
      </c>
      <c r="D700" t="s">
        <v>2148</v>
      </c>
    </row>
    <row r="701" spans="1:4">
      <c r="A701" s="1071">
        <v>700</v>
      </c>
      <c r="B701" t="s">
        <v>2149</v>
      </c>
      <c r="C701" t="s">
        <v>2151</v>
      </c>
      <c r="D701" t="s">
        <v>2152</v>
      </c>
    </row>
    <row r="702" spans="1:4">
      <c r="A702" s="1071">
        <v>701</v>
      </c>
      <c r="B702" t="s">
        <v>2149</v>
      </c>
      <c r="C702" t="s">
        <v>2153</v>
      </c>
      <c r="D702" t="s">
        <v>2154</v>
      </c>
    </row>
    <row r="703" spans="1:4">
      <c r="A703" s="1071">
        <v>702</v>
      </c>
      <c r="B703" t="s">
        <v>2149</v>
      </c>
      <c r="C703" t="s">
        <v>2155</v>
      </c>
      <c r="D703" t="s">
        <v>2156</v>
      </c>
    </row>
    <row r="704" spans="1:4">
      <c r="A704" s="1071">
        <v>703</v>
      </c>
      <c r="B704" t="s">
        <v>2149</v>
      </c>
      <c r="C704" t="s">
        <v>2157</v>
      </c>
      <c r="D704" t="s">
        <v>2158</v>
      </c>
    </row>
    <row r="705" spans="1:4">
      <c r="A705" s="1071">
        <v>704</v>
      </c>
      <c r="B705" t="s">
        <v>2149</v>
      </c>
      <c r="C705" t="s">
        <v>2159</v>
      </c>
      <c r="D705" t="s">
        <v>2160</v>
      </c>
    </row>
    <row r="706" spans="1:4">
      <c r="A706" s="1071">
        <v>705</v>
      </c>
      <c r="B706" t="s">
        <v>2149</v>
      </c>
      <c r="C706" t="s">
        <v>2161</v>
      </c>
      <c r="D706" t="s">
        <v>2162</v>
      </c>
    </row>
    <row r="707" spans="1:4">
      <c r="A707" s="1071">
        <v>706</v>
      </c>
      <c r="B707" t="s">
        <v>2149</v>
      </c>
      <c r="C707" t="s">
        <v>2163</v>
      </c>
      <c r="D707" t="s">
        <v>2164</v>
      </c>
    </row>
    <row r="708" spans="1:4">
      <c r="A708" s="1071">
        <v>707</v>
      </c>
      <c r="B708" t="s">
        <v>2149</v>
      </c>
      <c r="C708" t="s">
        <v>2165</v>
      </c>
      <c r="D708" t="s">
        <v>2166</v>
      </c>
    </row>
    <row r="709" spans="1:4">
      <c r="A709" s="1071">
        <v>708</v>
      </c>
      <c r="B709" t="s">
        <v>2149</v>
      </c>
      <c r="C709" t="s">
        <v>2167</v>
      </c>
      <c r="D709" t="s">
        <v>2168</v>
      </c>
    </row>
    <row r="710" spans="1:4">
      <c r="A710" s="1071">
        <v>709</v>
      </c>
      <c r="B710" t="s">
        <v>2149</v>
      </c>
      <c r="C710" t="s">
        <v>2169</v>
      </c>
      <c r="D710" t="s">
        <v>2170</v>
      </c>
    </row>
    <row r="711" spans="1:4">
      <c r="A711" s="1071">
        <v>710</v>
      </c>
      <c r="B711" t="s">
        <v>2149</v>
      </c>
      <c r="C711" t="s">
        <v>2171</v>
      </c>
      <c r="D711" t="s">
        <v>2172</v>
      </c>
    </row>
    <row r="712" spans="1:4">
      <c r="A712" s="1071">
        <v>711</v>
      </c>
      <c r="B712" t="s">
        <v>2149</v>
      </c>
      <c r="C712" t="s">
        <v>2173</v>
      </c>
      <c r="D712" t="s">
        <v>2174</v>
      </c>
    </row>
    <row r="713" spans="1:4">
      <c r="A713" s="1071">
        <v>712</v>
      </c>
      <c r="B713" t="s">
        <v>2149</v>
      </c>
      <c r="C713" t="s">
        <v>2175</v>
      </c>
      <c r="D713" t="s">
        <v>2176</v>
      </c>
    </row>
    <row r="714" spans="1:4">
      <c r="A714" s="1071">
        <v>713</v>
      </c>
      <c r="B714" t="s">
        <v>2149</v>
      </c>
      <c r="C714" t="s">
        <v>2177</v>
      </c>
      <c r="D714" t="s">
        <v>2178</v>
      </c>
    </row>
    <row r="715" spans="1:4">
      <c r="A715" s="1071">
        <v>714</v>
      </c>
      <c r="B715" t="s">
        <v>2149</v>
      </c>
      <c r="C715" t="s">
        <v>2179</v>
      </c>
      <c r="D715" t="s">
        <v>2180</v>
      </c>
    </row>
    <row r="716" spans="1:4">
      <c r="A716" s="1071">
        <v>715</v>
      </c>
      <c r="B716" t="s">
        <v>2149</v>
      </c>
      <c r="C716" t="s">
        <v>2181</v>
      </c>
      <c r="D716" t="s">
        <v>2182</v>
      </c>
    </row>
    <row r="717" spans="1:4">
      <c r="A717" s="1071">
        <v>716</v>
      </c>
      <c r="B717" t="s">
        <v>2149</v>
      </c>
      <c r="C717" t="s">
        <v>2183</v>
      </c>
      <c r="D717" t="s">
        <v>2184</v>
      </c>
    </row>
    <row r="718" spans="1:4">
      <c r="A718" s="1071">
        <v>717</v>
      </c>
      <c r="B718" t="s">
        <v>2149</v>
      </c>
      <c r="C718" t="s">
        <v>2149</v>
      </c>
      <c r="D718" t="s">
        <v>2150</v>
      </c>
    </row>
    <row r="719" spans="1:4">
      <c r="A719" s="1071">
        <v>718</v>
      </c>
      <c r="B719" t="s">
        <v>2149</v>
      </c>
      <c r="C719" t="s">
        <v>2185</v>
      </c>
      <c r="D719" t="s">
        <v>2186</v>
      </c>
    </row>
    <row r="720" spans="1:4">
      <c r="A720" s="1071">
        <v>719</v>
      </c>
      <c r="B720" t="s">
        <v>2149</v>
      </c>
      <c r="C720" t="s">
        <v>2187</v>
      </c>
      <c r="D720" t="s">
        <v>2188</v>
      </c>
    </row>
    <row r="721" spans="1:4">
      <c r="A721" s="1071">
        <v>720</v>
      </c>
      <c r="B721" t="s">
        <v>2149</v>
      </c>
      <c r="C721" t="s">
        <v>2189</v>
      </c>
      <c r="D721" t="s">
        <v>2190</v>
      </c>
    </row>
    <row r="722" spans="1:4">
      <c r="A722" s="1071">
        <v>721</v>
      </c>
      <c r="B722" t="s">
        <v>2149</v>
      </c>
      <c r="C722" t="s">
        <v>1046</v>
      </c>
      <c r="D722" t="s">
        <v>2191</v>
      </c>
    </row>
    <row r="723" spans="1:4">
      <c r="A723" s="1071">
        <v>722</v>
      </c>
      <c r="B723" t="s">
        <v>2149</v>
      </c>
      <c r="C723" t="s">
        <v>2192</v>
      </c>
      <c r="D723" t="s">
        <v>2193</v>
      </c>
    </row>
    <row r="724" spans="1:4">
      <c r="A724" s="1071">
        <v>723</v>
      </c>
      <c r="B724" t="s">
        <v>2149</v>
      </c>
      <c r="C724" t="s">
        <v>2194</v>
      </c>
      <c r="D724" t="s">
        <v>2195</v>
      </c>
    </row>
    <row r="725" spans="1:4">
      <c r="A725" s="1071">
        <v>724</v>
      </c>
      <c r="B725" t="s">
        <v>2149</v>
      </c>
      <c r="C725" t="s">
        <v>2196</v>
      </c>
      <c r="D725" t="s">
        <v>2197</v>
      </c>
    </row>
    <row r="726" spans="1:4">
      <c r="A726" s="1071">
        <v>725</v>
      </c>
      <c r="B726" t="s">
        <v>2149</v>
      </c>
      <c r="C726" t="s">
        <v>2198</v>
      </c>
      <c r="D726" t="s">
        <v>2199</v>
      </c>
    </row>
    <row r="727" spans="1:4">
      <c r="A727" s="1071">
        <v>726</v>
      </c>
      <c r="B727" t="s">
        <v>2149</v>
      </c>
      <c r="C727" t="s">
        <v>2200</v>
      </c>
      <c r="D727" t="s">
        <v>2201</v>
      </c>
    </row>
    <row r="728" spans="1:4">
      <c r="A728" s="1071">
        <v>727</v>
      </c>
      <c r="B728" t="s">
        <v>2149</v>
      </c>
      <c r="C728" t="s">
        <v>2202</v>
      </c>
      <c r="D728" t="s">
        <v>2203</v>
      </c>
    </row>
    <row r="729" spans="1:4">
      <c r="A729" s="1071">
        <v>728</v>
      </c>
      <c r="B729" t="s">
        <v>2204</v>
      </c>
      <c r="C729" t="s">
        <v>2206</v>
      </c>
      <c r="D729" t="s">
        <v>2207</v>
      </c>
    </row>
    <row r="730" spans="1:4">
      <c r="A730" s="1071">
        <v>729</v>
      </c>
      <c r="B730" t="s">
        <v>2204</v>
      </c>
      <c r="C730" t="s">
        <v>2208</v>
      </c>
      <c r="D730" t="s">
        <v>2209</v>
      </c>
    </row>
    <row r="731" spans="1:4">
      <c r="A731" s="1071">
        <v>730</v>
      </c>
      <c r="B731" t="s">
        <v>2204</v>
      </c>
      <c r="C731" t="s">
        <v>2210</v>
      </c>
      <c r="D731" t="s">
        <v>2211</v>
      </c>
    </row>
    <row r="732" spans="1:4">
      <c r="A732" s="1071">
        <v>731</v>
      </c>
      <c r="B732" t="s">
        <v>2204</v>
      </c>
      <c r="C732" t="s">
        <v>2212</v>
      </c>
      <c r="D732" t="s">
        <v>2213</v>
      </c>
    </row>
    <row r="733" spans="1:4">
      <c r="A733" s="1071">
        <v>732</v>
      </c>
      <c r="B733" t="s">
        <v>2204</v>
      </c>
      <c r="C733" t="s">
        <v>2214</v>
      </c>
      <c r="D733" t="s">
        <v>2215</v>
      </c>
    </row>
    <row r="734" spans="1:4">
      <c r="A734" s="1071">
        <v>733</v>
      </c>
      <c r="B734" t="s">
        <v>2204</v>
      </c>
      <c r="C734" t="s">
        <v>2216</v>
      </c>
      <c r="D734" t="s">
        <v>2217</v>
      </c>
    </row>
    <row r="735" spans="1:4">
      <c r="A735" s="1071">
        <v>734</v>
      </c>
      <c r="B735" t="s">
        <v>2204</v>
      </c>
      <c r="C735" t="s">
        <v>2218</v>
      </c>
      <c r="D735" t="s">
        <v>2219</v>
      </c>
    </row>
    <row r="736" spans="1:4">
      <c r="A736" s="1071">
        <v>735</v>
      </c>
      <c r="B736" t="s">
        <v>2204</v>
      </c>
      <c r="C736" t="s">
        <v>2220</v>
      </c>
      <c r="D736" t="s">
        <v>2221</v>
      </c>
    </row>
    <row r="737" spans="1:4">
      <c r="A737" s="1071">
        <v>736</v>
      </c>
      <c r="B737" t="s">
        <v>2204</v>
      </c>
      <c r="C737" t="s">
        <v>2222</v>
      </c>
      <c r="D737" t="s">
        <v>2223</v>
      </c>
    </row>
    <row r="738" spans="1:4">
      <c r="A738" s="1071">
        <v>737</v>
      </c>
      <c r="B738" t="s">
        <v>2204</v>
      </c>
      <c r="C738" t="s">
        <v>2224</v>
      </c>
      <c r="D738" t="s">
        <v>2225</v>
      </c>
    </row>
    <row r="739" spans="1:4">
      <c r="A739" s="1071">
        <v>738</v>
      </c>
      <c r="B739" t="s">
        <v>2204</v>
      </c>
      <c r="C739" t="s">
        <v>2226</v>
      </c>
      <c r="D739" t="s">
        <v>2227</v>
      </c>
    </row>
    <row r="740" spans="1:4">
      <c r="A740" s="1071">
        <v>739</v>
      </c>
      <c r="B740" t="s">
        <v>2204</v>
      </c>
      <c r="C740" t="s">
        <v>1697</v>
      </c>
      <c r="D740" t="s">
        <v>2228</v>
      </c>
    </row>
    <row r="741" spans="1:4">
      <c r="A741" s="1071">
        <v>740</v>
      </c>
      <c r="B741" t="s">
        <v>2204</v>
      </c>
      <c r="C741" t="s">
        <v>2229</v>
      </c>
      <c r="D741" t="s">
        <v>2230</v>
      </c>
    </row>
    <row r="742" spans="1:4">
      <c r="A742" s="1071">
        <v>741</v>
      </c>
      <c r="B742" t="s">
        <v>2204</v>
      </c>
      <c r="C742" t="s">
        <v>2231</v>
      </c>
      <c r="D742" t="s">
        <v>2232</v>
      </c>
    </row>
    <row r="743" spans="1:4">
      <c r="A743" s="1071">
        <v>742</v>
      </c>
      <c r="B743" t="s">
        <v>2204</v>
      </c>
      <c r="C743" t="s">
        <v>2204</v>
      </c>
      <c r="D743" t="s">
        <v>2205</v>
      </c>
    </row>
    <row r="744" spans="1:4">
      <c r="A744" s="1071">
        <v>743</v>
      </c>
      <c r="B744" t="s">
        <v>2204</v>
      </c>
      <c r="C744" t="s">
        <v>2233</v>
      </c>
      <c r="D744" t="s">
        <v>2234</v>
      </c>
    </row>
    <row r="745" spans="1:4">
      <c r="A745" s="1071">
        <v>744</v>
      </c>
      <c r="B745" t="s">
        <v>2204</v>
      </c>
      <c r="C745" t="s">
        <v>2235</v>
      </c>
      <c r="D745" t="s">
        <v>2236</v>
      </c>
    </row>
    <row r="746" spans="1:4">
      <c r="A746" s="1071">
        <v>745</v>
      </c>
      <c r="B746" t="s">
        <v>2204</v>
      </c>
      <c r="C746" t="s">
        <v>2237</v>
      </c>
      <c r="D746" t="s">
        <v>2238</v>
      </c>
    </row>
    <row r="747" spans="1:4">
      <c r="A747" s="1071">
        <v>746</v>
      </c>
      <c r="B747" t="s">
        <v>2204</v>
      </c>
      <c r="C747" t="s">
        <v>2239</v>
      </c>
      <c r="D747" t="s">
        <v>2240</v>
      </c>
    </row>
    <row r="748" spans="1:4">
      <c r="A748" s="1071">
        <v>747</v>
      </c>
      <c r="B748" t="s">
        <v>2204</v>
      </c>
      <c r="C748" t="s">
        <v>2241</v>
      </c>
      <c r="D748" t="s">
        <v>2242</v>
      </c>
    </row>
    <row r="749" spans="1:4">
      <c r="A749" s="1071">
        <v>748</v>
      </c>
      <c r="B749" t="s">
        <v>2204</v>
      </c>
      <c r="C749" t="s">
        <v>2243</v>
      </c>
      <c r="D749" t="s">
        <v>2244</v>
      </c>
    </row>
    <row r="750" spans="1:4">
      <c r="A750" s="1071">
        <v>749</v>
      </c>
      <c r="B750" t="s">
        <v>2204</v>
      </c>
      <c r="C750" t="s">
        <v>2245</v>
      </c>
      <c r="D750" t="s">
        <v>2246</v>
      </c>
    </row>
    <row r="751" spans="1:4">
      <c r="A751" s="1071">
        <v>750</v>
      </c>
      <c r="B751" t="s">
        <v>2247</v>
      </c>
      <c r="C751" t="s">
        <v>2249</v>
      </c>
      <c r="D751" t="s">
        <v>2250</v>
      </c>
    </row>
    <row r="752" spans="1:4">
      <c r="A752" s="1071">
        <v>751</v>
      </c>
      <c r="B752" t="s">
        <v>2247</v>
      </c>
      <c r="C752" t="s">
        <v>2251</v>
      </c>
      <c r="D752" t="s">
        <v>2252</v>
      </c>
    </row>
    <row r="753" spans="1:4">
      <c r="A753" s="1071">
        <v>752</v>
      </c>
      <c r="B753" t="s">
        <v>2247</v>
      </c>
      <c r="C753" t="s">
        <v>2253</v>
      </c>
      <c r="D753" t="s">
        <v>2254</v>
      </c>
    </row>
    <row r="754" spans="1:4">
      <c r="A754" s="1071">
        <v>753</v>
      </c>
      <c r="B754" t="s">
        <v>2247</v>
      </c>
      <c r="C754" t="s">
        <v>2255</v>
      </c>
      <c r="D754" t="s">
        <v>2256</v>
      </c>
    </row>
    <row r="755" spans="1:4">
      <c r="A755" s="1071">
        <v>754</v>
      </c>
      <c r="B755" t="s">
        <v>2247</v>
      </c>
      <c r="C755" t="s">
        <v>2257</v>
      </c>
      <c r="D755" t="s">
        <v>2258</v>
      </c>
    </row>
    <row r="756" spans="1:4">
      <c r="A756" s="1071">
        <v>755</v>
      </c>
      <c r="B756" t="s">
        <v>2247</v>
      </c>
      <c r="C756" t="s">
        <v>2259</v>
      </c>
      <c r="D756" t="s">
        <v>2260</v>
      </c>
    </row>
    <row r="757" spans="1:4">
      <c r="A757" s="1071">
        <v>756</v>
      </c>
      <c r="B757" t="s">
        <v>2247</v>
      </c>
      <c r="C757" t="s">
        <v>2261</v>
      </c>
      <c r="D757" t="s">
        <v>2262</v>
      </c>
    </row>
    <row r="758" spans="1:4">
      <c r="A758" s="1071">
        <v>757</v>
      </c>
      <c r="B758" t="s">
        <v>2247</v>
      </c>
      <c r="C758" t="s">
        <v>2263</v>
      </c>
      <c r="D758" t="s">
        <v>2264</v>
      </c>
    </row>
    <row r="759" spans="1:4">
      <c r="A759" s="1071">
        <v>758</v>
      </c>
      <c r="B759" t="s">
        <v>2247</v>
      </c>
      <c r="C759" t="s">
        <v>2265</v>
      </c>
      <c r="D759" t="s">
        <v>2266</v>
      </c>
    </row>
    <row r="760" spans="1:4">
      <c r="A760" s="1071">
        <v>759</v>
      </c>
      <c r="B760" t="s">
        <v>2247</v>
      </c>
      <c r="C760" t="s">
        <v>2267</v>
      </c>
      <c r="D760" t="s">
        <v>2268</v>
      </c>
    </row>
    <row r="761" spans="1:4">
      <c r="A761" s="1071">
        <v>760</v>
      </c>
      <c r="B761" t="s">
        <v>2247</v>
      </c>
      <c r="C761" t="s">
        <v>2269</v>
      </c>
      <c r="D761" t="s">
        <v>2270</v>
      </c>
    </row>
    <row r="762" spans="1:4">
      <c r="A762" s="1071">
        <v>761</v>
      </c>
      <c r="B762" t="s">
        <v>2247</v>
      </c>
      <c r="C762" t="s">
        <v>2271</v>
      </c>
      <c r="D762" t="s">
        <v>2272</v>
      </c>
    </row>
    <row r="763" spans="1:4">
      <c r="A763" s="1071">
        <v>762</v>
      </c>
      <c r="B763" t="s">
        <v>2247</v>
      </c>
      <c r="C763" t="s">
        <v>2273</v>
      </c>
      <c r="D763" t="s">
        <v>2274</v>
      </c>
    </row>
    <row r="764" spans="1:4">
      <c r="A764" s="1071">
        <v>763</v>
      </c>
      <c r="B764" t="s">
        <v>2247</v>
      </c>
      <c r="C764" t="s">
        <v>2275</v>
      </c>
      <c r="D764" t="s">
        <v>2276</v>
      </c>
    </row>
    <row r="765" spans="1:4">
      <c r="A765" s="1071">
        <v>764</v>
      </c>
      <c r="B765" t="s">
        <v>2247</v>
      </c>
      <c r="C765" t="s">
        <v>2277</v>
      </c>
      <c r="D765" t="s">
        <v>2278</v>
      </c>
    </row>
    <row r="766" spans="1:4">
      <c r="A766" s="1071">
        <v>765</v>
      </c>
      <c r="B766" t="s">
        <v>2247</v>
      </c>
      <c r="C766" t="s">
        <v>2279</v>
      </c>
      <c r="D766" t="s">
        <v>2280</v>
      </c>
    </row>
    <row r="767" spans="1:4">
      <c r="A767" s="1071">
        <v>766</v>
      </c>
      <c r="B767" t="s">
        <v>2247</v>
      </c>
      <c r="C767" t="s">
        <v>2281</v>
      </c>
      <c r="D767" t="s">
        <v>2282</v>
      </c>
    </row>
    <row r="768" spans="1:4">
      <c r="A768" s="1071">
        <v>767</v>
      </c>
      <c r="B768" t="s">
        <v>2247</v>
      </c>
      <c r="C768" t="s">
        <v>2283</v>
      </c>
      <c r="D768" t="s">
        <v>2284</v>
      </c>
    </row>
    <row r="769" spans="1:4">
      <c r="A769" s="1071">
        <v>768</v>
      </c>
      <c r="B769" t="s">
        <v>2247</v>
      </c>
      <c r="C769" t="s">
        <v>2285</v>
      </c>
      <c r="D769" t="s">
        <v>2286</v>
      </c>
    </row>
    <row r="770" spans="1:4">
      <c r="A770" s="1071">
        <v>769</v>
      </c>
      <c r="B770" t="s">
        <v>2247</v>
      </c>
      <c r="C770" t="s">
        <v>2247</v>
      </c>
      <c r="D770" t="s">
        <v>2248</v>
      </c>
    </row>
    <row r="771" spans="1:4">
      <c r="A771" s="1071">
        <v>770</v>
      </c>
      <c r="B771" t="s">
        <v>2247</v>
      </c>
      <c r="C771" t="s">
        <v>2287</v>
      </c>
      <c r="D771" t="s">
        <v>2288</v>
      </c>
    </row>
    <row r="772" spans="1:4">
      <c r="A772" s="1071">
        <v>771</v>
      </c>
      <c r="B772" t="s">
        <v>2247</v>
      </c>
      <c r="C772" t="s">
        <v>2289</v>
      </c>
      <c r="D772" t="s">
        <v>2290</v>
      </c>
    </row>
    <row r="773" spans="1:4">
      <c r="A773" s="1071">
        <v>772</v>
      </c>
      <c r="B773" t="s">
        <v>2247</v>
      </c>
      <c r="C773" t="s">
        <v>2291</v>
      </c>
      <c r="D773" t="s">
        <v>2292</v>
      </c>
    </row>
    <row r="774" spans="1:4">
      <c r="A774" s="1071">
        <v>773</v>
      </c>
      <c r="B774" t="s">
        <v>2247</v>
      </c>
      <c r="C774" t="s">
        <v>2293</v>
      </c>
      <c r="D774" t="s">
        <v>2294</v>
      </c>
    </row>
    <row r="775" spans="1:4">
      <c r="A775" s="1071">
        <v>774</v>
      </c>
      <c r="B775" t="s">
        <v>2247</v>
      </c>
      <c r="C775" t="s">
        <v>2295</v>
      </c>
      <c r="D775" t="s">
        <v>2296</v>
      </c>
    </row>
    <row r="776" spans="1:4">
      <c r="A776" s="1071">
        <v>775</v>
      </c>
      <c r="B776" t="s">
        <v>2247</v>
      </c>
      <c r="C776" t="s">
        <v>2297</v>
      </c>
      <c r="D776" t="s">
        <v>2298</v>
      </c>
    </row>
    <row r="777" spans="1:4">
      <c r="A777" s="1071">
        <v>776</v>
      </c>
      <c r="B777" t="s">
        <v>2247</v>
      </c>
      <c r="C777" t="s">
        <v>2299</v>
      </c>
      <c r="D777" t="s">
        <v>2300</v>
      </c>
    </row>
    <row r="778" spans="1:4">
      <c r="A778" s="1071">
        <v>777</v>
      </c>
      <c r="B778" t="s">
        <v>2247</v>
      </c>
      <c r="C778" t="s">
        <v>2301</v>
      </c>
      <c r="D778" t="s">
        <v>2302</v>
      </c>
    </row>
    <row r="779" spans="1:4">
      <c r="A779" s="1071">
        <v>778</v>
      </c>
      <c r="B779" t="s">
        <v>2303</v>
      </c>
      <c r="C779" t="s">
        <v>2305</v>
      </c>
      <c r="D779" t="s">
        <v>2306</v>
      </c>
    </row>
    <row r="780" spans="1:4">
      <c r="A780" s="1071">
        <v>779</v>
      </c>
      <c r="B780" t="s">
        <v>2303</v>
      </c>
      <c r="C780" t="s">
        <v>2307</v>
      </c>
      <c r="D780" t="s">
        <v>2308</v>
      </c>
    </row>
    <row r="781" spans="1:4">
      <c r="A781" s="1071">
        <v>780</v>
      </c>
      <c r="B781" t="s">
        <v>2303</v>
      </c>
      <c r="C781" t="s">
        <v>2309</v>
      </c>
      <c r="D781" t="s">
        <v>2310</v>
      </c>
    </row>
    <row r="782" spans="1:4">
      <c r="A782" s="1071">
        <v>781</v>
      </c>
      <c r="B782" t="s">
        <v>2303</v>
      </c>
      <c r="C782" t="s">
        <v>2311</v>
      </c>
      <c r="D782" t="s">
        <v>2312</v>
      </c>
    </row>
    <row r="783" spans="1:4">
      <c r="A783" s="1071">
        <v>782</v>
      </c>
      <c r="B783" t="s">
        <v>2303</v>
      </c>
      <c r="C783" t="s">
        <v>2313</v>
      </c>
      <c r="D783" t="s">
        <v>2314</v>
      </c>
    </row>
    <row r="784" spans="1:4">
      <c r="A784" s="1071">
        <v>783</v>
      </c>
      <c r="B784" t="s">
        <v>2303</v>
      </c>
      <c r="C784" t="s">
        <v>2315</v>
      </c>
      <c r="D784" t="s">
        <v>2316</v>
      </c>
    </row>
    <row r="785" spans="1:4">
      <c r="A785" s="1071">
        <v>784</v>
      </c>
      <c r="B785" t="s">
        <v>2303</v>
      </c>
      <c r="C785" t="s">
        <v>2317</v>
      </c>
      <c r="D785" t="s">
        <v>2318</v>
      </c>
    </row>
    <row r="786" spans="1:4">
      <c r="A786" s="1071">
        <v>785</v>
      </c>
      <c r="B786" t="s">
        <v>2303</v>
      </c>
      <c r="C786" t="s">
        <v>2319</v>
      </c>
      <c r="D786" t="s">
        <v>2320</v>
      </c>
    </row>
    <row r="787" spans="1:4">
      <c r="A787" s="1071">
        <v>786</v>
      </c>
      <c r="B787" t="s">
        <v>2303</v>
      </c>
      <c r="C787" t="s">
        <v>2321</v>
      </c>
      <c r="D787" t="s">
        <v>2322</v>
      </c>
    </row>
    <row r="788" spans="1:4">
      <c r="A788" s="1071">
        <v>787</v>
      </c>
      <c r="B788" t="s">
        <v>2303</v>
      </c>
      <c r="C788" t="s">
        <v>2323</v>
      </c>
      <c r="D788" t="s">
        <v>2324</v>
      </c>
    </row>
    <row r="789" spans="1:4">
      <c r="A789" s="1071">
        <v>788</v>
      </c>
      <c r="B789" t="s">
        <v>2303</v>
      </c>
      <c r="C789" t="s">
        <v>2325</v>
      </c>
      <c r="D789" t="s">
        <v>2326</v>
      </c>
    </row>
    <row r="790" spans="1:4">
      <c r="A790" s="1071">
        <v>789</v>
      </c>
      <c r="B790" t="s">
        <v>2303</v>
      </c>
      <c r="C790" t="s">
        <v>2327</v>
      </c>
      <c r="D790" t="s">
        <v>2328</v>
      </c>
    </row>
    <row r="791" spans="1:4">
      <c r="A791" s="1071">
        <v>790</v>
      </c>
      <c r="B791" t="s">
        <v>2303</v>
      </c>
      <c r="C791" t="s">
        <v>2329</v>
      </c>
      <c r="D791" t="s">
        <v>2330</v>
      </c>
    </row>
    <row r="792" spans="1:4">
      <c r="A792" s="1071">
        <v>791</v>
      </c>
      <c r="B792" t="s">
        <v>2303</v>
      </c>
      <c r="C792" t="s">
        <v>2303</v>
      </c>
      <c r="D792" t="s">
        <v>2304</v>
      </c>
    </row>
    <row r="793" spans="1:4">
      <c r="A793" s="1071">
        <v>792</v>
      </c>
      <c r="B793" t="s">
        <v>2303</v>
      </c>
      <c r="C793" t="s">
        <v>2331</v>
      </c>
      <c r="D793" t="s">
        <v>2332</v>
      </c>
    </row>
    <row r="794" spans="1:4">
      <c r="A794" s="1071">
        <v>793</v>
      </c>
      <c r="B794" t="s">
        <v>2303</v>
      </c>
      <c r="C794" t="s">
        <v>2333</v>
      </c>
      <c r="D794" t="s">
        <v>2334</v>
      </c>
    </row>
    <row r="795" spans="1:4">
      <c r="A795" s="1071">
        <v>794</v>
      </c>
      <c r="B795" t="s">
        <v>2303</v>
      </c>
      <c r="C795" t="s">
        <v>2335</v>
      </c>
      <c r="D795" t="s">
        <v>2336</v>
      </c>
    </row>
    <row r="796" spans="1:4">
      <c r="A796" s="1071">
        <v>795</v>
      </c>
      <c r="B796" t="s">
        <v>2303</v>
      </c>
      <c r="C796" t="s">
        <v>2337</v>
      </c>
      <c r="D796" t="s">
        <v>2338</v>
      </c>
    </row>
    <row r="797" spans="1:4">
      <c r="A797" s="1071">
        <v>796</v>
      </c>
      <c r="B797" t="s">
        <v>2303</v>
      </c>
      <c r="C797" t="s">
        <v>2339</v>
      </c>
      <c r="D797" t="s">
        <v>2340</v>
      </c>
    </row>
    <row r="798" spans="1:4">
      <c r="A798" s="1071">
        <v>797</v>
      </c>
      <c r="B798" t="s">
        <v>2303</v>
      </c>
      <c r="C798" t="s">
        <v>2341</v>
      </c>
      <c r="D798" t="s">
        <v>2342</v>
      </c>
    </row>
    <row r="799" spans="1:4">
      <c r="A799" s="1071">
        <v>798</v>
      </c>
      <c r="B799" t="s">
        <v>2303</v>
      </c>
      <c r="C799" t="s">
        <v>2343</v>
      </c>
      <c r="D799" t="s">
        <v>2344</v>
      </c>
    </row>
    <row r="800" spans="1:4">
      <c r="A800" s="1071">
        <v>799</v>
      </c>
      <c r="B800" t="s">
        <v>2345</v>
      </c>
      <c r="C800" t="s">
        <v>2347</v>
      </c>
      <c r="D800" t="s">
        <v>2348</v>
      </c>
    </row>
    <row r="801" spans="1:4">
      <c r="A801" s="1071">
        <v>800</v>
      </c>
      <c r="B801" t="s">
        <v>2345</v>
      </c>
      <c r="C801" t="s">
        <v>1242</v>
      </c>
      <c r="D801" t="s">
        <v>2349</v>
      </c>
    </row>
    <row r="802" spans="1:4">
      <c r="A802" s="1071">
        <v>801</v>
      </c>
      <c r="B802" t="s">
        <v>2345</v>
      </c>
      <c r="C802" t="s">
        <v>1062</v>
      </c>
      <c r="D802" t="s">
        <v>2350</v>
      </c>
    </row>
    <row r="803" spans="1:4">
      <c r="A803" s="1071">
        <v>802</v>
      </c>
      <c r="B803" t="s">
        <v>2345</v>
      </c>
      <c r="C803" t="s">
        <v>2351</v>
      </c>
      <c r="D803" t="s">
        <v>2352</v>
      </c>
    </row>
    <row r="804" spans="1:4">
      <c r="A804" s="1071">
        <v>803</v>
      </c>
      <c r="B804" t="s">
        <v>2345</v>
      </c>
      <c r="C804" t="s">
        <v>2353</v>
      </c>
      <c r="D804" t="s">
        <v>2354</v>
      </c>
    </row>
    <row r="805" spans="1:4">
      <c r="A805" s="1071">
        <v>804</v>
      </c>
      <c r="B805" t="s">
        <v>2345</v>
      </c>
      <c r="C805" t="s">
        <v>2355</v>
      </c>
      <c r="D805" t="s">
        <v>2356</v>
      </c>
    </row>
    <row r="806" spans="1:4">
      <c r="A806" s="1071">
        <v>805</v>
      </c>
      <c r="B806" t="s">
        <v>2345</v>
      </c>
      <c r="C806" t="s">
        <v>2357</v>
      </c>
      <c r="D806" t="s">
        <v>2358</v>
      </c>
    </row>
    <row r="807" spans="1:4">
      <c r="A807" s="1071">
        <v>806</v>
      </c>
      <c r="B807" t="s">
        <v>2345</v>
      </c>
      <c r="C807" t="s">
        <v>2359</v>
      </c>
      <c r="D807" t="s">
        <v>2360</v>
      </c>
    </row>
    <row r="808" spans="1:4">
      <c r="A808" s="1071">
        <v>807</v>
      </c>
      <c r="B808" t="s">
        <v>2345</v>
      </c>
      <c r="C808" t="s">
        <v>2361</v>
      </c>
      <c r="D808" t="s">
        <v>2362</v>
      </c>
    </row>
    <row r="809" spans="1:4">
      <c r="A809" s="1071">
        <v>808</v>
      </c>
      <c r="B809" t="s">
        <v>2345</v>
      </c>
      <c r="C809" t="s">
        <v>2363</v>
      </c>
      <c r="D809" t="s">
        <v>2364</v>
      </c>
    </row>
    <row r="810" spans="1:4">
      <c r="A810" s="1071">
        <v>809</v>
      </c>
      <c r="B810" t="s">
        <v>2345</v>
      </c>
      <c r="C810" t="s">
        <v>2365</v>
      </c>
      <c r="D810" t="s">
        <v>2366</v>
      </c>
    </row>
    <row r="811" spans="1:4">
      <c r="A811" s="1071">
        <v>810</v>
      </c>
      <c r="B811" t="s">
        <v>2345</v>
      </c>
      <c r="C811" t="s">
        <v>2367</v>
      </c>
      <c r="D811" t="s">
        <v>2368</v>
      </c>
    </row>
    <row r="812" spans="1:4">
      <c r="A812" s="1071">
        <v>811</v>
      </c>
      <c r="B812" t="s">
        <v>2345</v>
      </c>
      <c r="C812" t="s">
        <v>2369</v>
      </c>
      <c r="D812" t="s">
        <v>2370</v>
      </c>
    </row>
    <row r="813" spans="1:4">
      <c r="A813" s="1071">
        <v>812</v>
      </c>
      <c r="B813" t="s">
        <v>2345</v>
      </c>
      <c r="C813" t="s">
        <v>2371</v>
      </c>
      <c r="D813" t="s">
        <v>2372</v>
      </c>
    </row>
    <row r="814" spans="1:4">
      <c r="A814" s="1071">
        <v>813</v>
      </c>
      <c r="B814" t="s">
        <v>2345</v>
      </c>
      <c r="C814" t="s">
        <v>2373</v>
      </c>
      <c r="D814" t="s">
        <v>2374</v>
      </c>
    </row>
    <row r="815" spans="1:4">
      <c r="A815" s="1071">
        <v>814</v>
      </c>
      <c r="B815" t="s">
        <v>2345</v>
      </c>
      <c r="C815" t="s">
        <v>2345</v>
      </c>
      <c r="D815" t="s">
        <v>2346</v>
      </c>
    </row>
    <row r="816" spans="1:4">
      <c r="A816" s="1071">
        <v>815</v>
      </c>
      <c r="B816" t="s">
        <v>2345</v>
      </c>
      <c r="C816" t="s">
        <v>2375</v>
      </c>
      <c r="D816" t="s">
        <v>2376</v>
      </c>
    </row>
    <row r="817" spans="1:4">
      <c r="A817" s="1071">
        <v>816</v>
      </c>
      <c r="B817" t="s">
        <v>2345</v>
      </c>
      <c r="C817" t="s">
        <v>2377</v>
      </c>
      <c r="D817" t="s">
        <v>2378</v>
      </c>
    </row>
    <row r="818" spans="1:4">
      <c r="A818" s="1071">
        <v>817</v>
      </c>
      <c r="B818" t="s">
        <v>2345</v>
      </c>
      <c r="C818" t="s">
        <v>2379</v>
      </c>
      <c r="D818" t="s">
        <v>2380</v>
      </c>
    </row>
    <row r="819" spans="1:4">
      <c r="A819" s="1071">
        <v>818</v>
      </c>
      <c r="B819" t="s">
        <v>2345</v>
      </c>
      <c r="C819" t="s">
        <v>2381</v>
      </c>
      <c r="D819" t="s">
        <v>2382</v>
      </c>
    </row>
    <row r="820" spans="1:4">
      <c r="A820" s="1071">
        <v>819</v>
      </c>
      <c r="B820" t="s">
        <v>2345</v>
      </c>
      <c r="C820" t="s">
        <v>2383</v>
      </c>
      <c r="D820" t="s">
        <v>2384</v>
      </c>
    </row>
    <row r="821" spans="1:4">
      <c r="A821" s="1071">
        <v>820</v>
      </c>
      <c r="B821" t="s">
        <v>2345</v>
      </c>
      <c r="C821" t="s">
        <v>2385</v>
      </c>
      <c r="D821" t="s">
        <v>2386</v>
      </c>
    </row>
    <row r="822" spans="1:4">
      <c r="A822" s="1071">
        <v>821</v>
      </c>
      <c r="B822" t="s">
        <v>2345</v>
      </c>
      <c r="C822" t="s">
        <v>2387</v>
      </c>
      <c r="D822" t="s">
        <v>2388</v>
      </c>
    </row>
    <row r="823" spans="1:4">
      <c r="A823" s="1071">
        <v>822</v>
      </c>
      <c r="B823" t="s">
        <v>2345</v>
      </c>
      <c r="C823" t="s">
        <v>2389</v>
      </c>
      <c r="D823" t="s">
        <v>2390</v>
      </c>
    </row>
    <row r="824" spans="1:4">
      <c r="A824" s="1071">
        <v>823</v>
      </c>
      <c r="B824" t="s">
        <v>2391</v>
      </c>
      <c r="C824" t="s">
        <v>2393</v>
      </c>
      <c r="D824" t="s">
        <v>2394</v>
      </c>
    </row>
    <row r="825" spans="1:4">
      <c r="A825" s="1071">
        <v>824</v>
      </c>
      <c r="B825" t="s">
        <v>2391</v>
      </c>
      <c r="C825" t="s">
        <v>2395</v>
      </c>
      <c r="D825" t="s">
        <v>2396</v>
      </c>
    </row>
    <row r="826" spans="1:4">
      <c r="A826" s="1071">
        <v>825</v>
      </c>
      <c r="B826" t="s">
        <v>2391</v>
      </c>
      <c r="C826" t="s">
        <v>2397</v>
      </c>
      <c r="D826" t="s">
        <v>2398</v>
      </c>
    </row>
    <row r="827" spans="1:4">
      <c r="A827" s="1071">
        <v>826</v>
      </c>
      <c r="B827" t="s">
        <v>2391</v>
      </c>
      <c r="C827" t="s">
        <v>2399</v>
      </c>
      <c r="D827" t="s">
        <v>2400</v>
      </c>
    </row>
    <row r="828" spans="1:4">
      <c r="A828" s="1071">
        <v>827</v>
      </c>
      <c r="B828" t="s">
        <v>2391</v>
      </c>
      <c r="C828" t="s">
        <v>2401</v>
      </c>
      <c r="D828" t="s">
        <v>2402</v>
      </c>
    </row>
    <row r="829" spans="1:4">
      <c r="A829" s="1071">
        <v>828</v>
      </c>
      <c r="B829" t="s">
        <v>2391</v>
      </c>
      <c r="C829" t="s">
        <v>2403</v>
      </c>
      <c r="D829" t="s">
        <v>2404</v>
      </c>
    </row>
    <row r="830" spans="1:4">
      <c r="A830" s="1071">
        <v>829</v>
      </c>
      <c r="B830" t="s">
        <v>2391</v>
      </c>
      <c r="C830" t="s">
        <v>2405</v>
      </c>
      <c r="D830" t="s">
        <v>2406</v>
      </c>
    </row>
    <row r="831" spans="1:4">
      <c r="A831" s="1071">
        <v>830</v>
      </c>
      <c r="B831" t="s">
        <v>2391</v>
      </c>
      <c r="C831" t="s">
        <v>2407</v>
      </c>
      <c r="D831" t="s">
        <v>2408</v>
      </c>
    </row>
    <row r="832" spans="1:4">
      <c r="A832" s="1071">
        <v>831</v>
      </c>
      <c r="B832" t="s">
        <v>2391</v>
      </c>
      <c r="C832" t="s">
        <v>2409</v>
      </c>
      <c r="D832" t="s">
        <v>2410</v>
      </c>
    </row>
    <row r="833" spans="1:4">
      <c r="A833" s="1071">
        <v>832</v>
      </c>
      <c r="B833" t="s">
        <v>2391</v>
      </c>
      <c r="C833" t="s">
        <v>1428</v>
      </c>
      <c r="D833" t="s">
        <v>2411</v>
      </c>
    </row>
    <row r="834" spans="1:4">
      <c r="A834" s="1071">
        <v>833</v>
      </c>
      <c r="B834" t="s">
        <v>2391</v>
      </c>
      <c r="C834" t="s">
        <v>1840</v>
      </c>
      <c r="D834" t="s">
        <v>2412</v>
      </c>
    </row>
    <row r="835" spans="1:4">
      <c r="A835" s="1071">
        <v>834</v>
      </c>
      <c r="B835" t="s">
        <v>2391</v>
      </c>
      <c r="C835" t="s">
        <v>2283</v>
      </c>
      <c r="D835" t="s">
        <v>2413</v>
      </c>
    </row>
    <row r="836" spans="1:4">
      <c r="A836" s="1071">
        <v>835</v>
      </c>
      <c r="B836" t="s">
        <v>2391</v>
      </c>
      <c r="C836" t="s">
        <v>2414</v>
      </c>
      <c r="D836" t="s">
        <v>2415</v>
      </c>
    </row>
    <row r="837" spans="1:4">
      <c r="A837" s="1071">
        <v>836</v>
      </c>
      <c r="B837" t="s">
        <v>2391</v>
      </c>
      <c r="C837" t="s">
        <v>2391</v>
      </c>
      <c r="D837" t="s">
        <v>2392</v>
      </c>
    </row>
    <row r="838" spans="1:4">
      <c r="A838" s="1071">
        <v>837</v>
      </c>
      <c r="B838" t="s">
        <v>2391</v>
      </c>
      <c r="C838" t="s">
        <v>2416</v>
      </c>
      <c r="D838" t="s">
        <v>2417</v>
      </c>
    </row>
    <row r="839" spans="1:4">
      <c r="A839" s="1071">
        <v>838</v>
      </c>
      <c r="B839" t="s">
        <v>2391</v>
      </c>
      <c r="C839" t="s">
        <v>2418</v>
      </c>
      <c r="D839" t="s">
        <v>2419</v>
      </c>
    </row>
    <row r="840" spans="1:4">
      <c r="A840" s="1071">
        <v>839</v>
      </c>
      <c r="B840" t="s">
        <v>2391</v>
      </c>
      <c r="C840" t="s">
        <v>2420</v>
      </c>
      <c r="D840" t="s">
        <v>2421</v>
      </c>
    </row>
    <row r="841" spans="1:4">
      <c r="A841" s="1071">
        <v>840</v>
      </c>
      <c r="B841" t="s">
        <v>2391</v>
      </c>
      <c r="C841" t="s">
        <v>2422</v>
      </c>
      <c r="D841" t="s">
        <v>2423</v>
      </c>
    </row>
    <row r="842" spans="1:4">
      <c r="A842" s="1071">
        <v>841</v>
      </c>
      <c r="B842" t="s">
        <v>2424</v>
      </c>
      <c r="C842" t="s">
        <v>2426</v>
      </c>
      <c r="D842" t="s">
        <v>2427</v>
      </c>
    </row>
    <row r="843" spans="1:4">
      <c r="A843" s="1071">
        <v>842</v>
      </c>
      <c r="B843" t="s">
        <v>2424</v>
      </c>
      <c r="C843" t="s">
        <v>2428</v>
      </c>
      <c r="D843" t="s">
        <v>2429</v>
      </c>
    </row>
    <row r="844" spans="1:4">
      <c r="A844" s="1071">
        <v>843</v>
      </c>
      <c r="B844" t="s">
        <v>2424</v>
      </c>
      <c r="C844" t="s">
        <v>1136</v>
      </c>
      <c r="D844" t="s">
        <v>2430</v>
      </c>
    </row>
    <row r="845" spans="1:4">
      <c r="A845" s="1071">
        <v>844</v>
      </c>
      <c r="B845" t="s">
        <v>2424</v>
      </c>
      <c r="C845" t="s">
        <v>2431</v>
      </c>
      <c r="D845" t="s">
        <v>2432</v>
      </c>
    </row>
    <row r="846" spans="1:4">
      <c r="A846" s="1071">
        <v>845</v>
      </c>
      <c r="B846" t="s">
        <v>2424</v>
      </c>
      <c r="C846" t="s">
        <v>2433</v>
      </c>
      <c r="D846" t="s">
        <v>2434</v>
      </c>
    </row>
    <row r="847" spans="1:4">
      <c r="A847" s="1071">
        <v>846</v>
      </c>
      <c r="B847" t="s">
        <v>2424</v>
      </c>
      <c r="C847" t="s">
        <v>2435</v>
      </c>
      <c r="D847" t="s">
        <v>2436</v>
      </c>
    </row>
    <row r="848" spans="1:4">
      <c r="A848" s="1071">
        <v>847</v>
      </c>
      <c r="B848" t="s">
        <v>2424</v>
      </c>
      <c r="C848" t="s">
        <v>2437</v>
      </c>
      <c r="D848" t="s">
        <v>2438</v>
      </c>
    </row>
    <row r="849" spans="1:4">
      <c r="A849" s="1071">
        <v>848</v>
      </c>
      <c r="B849" t="s">
        <v>2424</v>
      </c>
      <c r="C849" t="s">
        <v>2439</v>
      </c>
      <c r="D849" t="s">
        <v>2440</v>
      </c>
    </row>
    <row r="850" spans="1:4">
      <c r="A850" s="1071">
        <v>849</v>
      </c>
      <c r="B850" t="s">
        <v>2424</v>
      </c>
      <c r="C850" t="s">
        <v>2441</v>
      </c>
      <c r="D850" t="s">
        <v>2442</v>
      </c>
    </row>
    <row r="851" spans="1:4">
      <c r="A851" s="1071">
        <v>850</v>
      </c>
      <c r="B851" t="s">
        <v>2424</v>
      </c>
      <c r="C851" t="s">
        <v>2443</v>
      </c>
      <c r="D851" t="s">
        <v>2444</v>
      </c>
    </row>
    <row r="852" spans="1:4">
      <c r="A852" s="1071">
        <v>851</v>
      </c>
      <c r="B852" t="s">
        <v>2424</v>
      </c>
      <c r="C852" t="s">
        <v>2445</v>
      </c>
      <c r="D852" t="s">
        <v>2446</v>
      </c>
    </row>
    <row r="853" spans="1:4">
      <c r="A853" s="1071">
        <v>852</v>
      </c>
      <c r="B853" t="s">
        <v>2424</v>
      </c>
      <c r="C853" t="s">
        <v>2447</v>
      </c>
      <c r="D853" t="s">
        <v>2448</v>
      </c>
    </row>
    <row r="854" spans="1:4">
      <c r="A854" s="1071">
        <v>853</v>
      </c>
      <c r="B854" t="s">
        <v>2424</v>
      </c>
      <c r="C854" t="s">
        <v>2449</v>
      </c>
      <c r="D854" t="s">
        <v>2450</v>
      </c>
    </row>
    <row r="855" spans="1:4">
      <c r="A855" s="1071">
        <v>854</v>
      </c>
      <c r="B855" t="s">
        <v>2424</v>
      </c>
      <c r="C855" t="s">
        <v>2451</v>
      </c>
      <c r="D855" t="s">
        <v>2452</v>
      </c>
    </row>
    <row r="856" spans="1:4">
      <c r="A856" s="1071">
        <v>855</v>
      </c>
      <c r="B856" t="s">
        <v>2424</v>
      </c>
      <c r="C856" t="s">
        <v>2453</v>
      </c>
      <c r="D856" t="s">
        <v>2454</v>
      </c>
    </row>
    <row r="857" spans="1:4">
      <c r="A857" s="1071">
        <v>856</v>
      </c>
      <c r="B857" t="s">
        <v>2424</v>
      </c>
      <c r="C857" t="s">
        <v>2455</v>
      </c>
      <c r="D857" t="s">
        <v>2456</v>
      </c>
    </row>
    <row r="858" spans="1:4">
      <c r="A858" s="1071">
        <v>857</v>
      </c>
      <c r="B858" t="s">
        <v>2424</v>
      </c>
      <c r="C858" t="s">
        <v>2457</v>
      </c>
      <c r="D858" t="s">
        <v>2458</v>
      </c>
    </row>
    <row r="859" spans="1:4">
      <c r="A859" s="1071">
        <v>858</v>
      </c>
      <c r="B859" t="s">
        <v>2424</v>
      </c>
      <c r="C859" t="s">
        <v>1838</v>
      </c>
      <c r="D859" t="s">
        <v>2459</v>
      </c>
    </row>
    <row r="860" spans="1:4">
      <c r="A860" s="1071">
        <v>859</v>
      </c>
      <c r="B860" t="s">
        <v>2424</v>
      </c>
      <c r="C860" t="s">
        <v>2460</v>
      </c>
      <c r="D860" t="s">
        <v>2461</v>
      </c>
    </row>
    <row r="861" spans="1:4">
      <c r="A861" s="1071">
        <v>860</v>
      </c>
      <c r="B861" t="s">
        <v>2424</v>
      </c>
      <c r="C861" t="s">
        <v>2424</v>
      </c>
      <c r="D861" t="s">
        <v>2425</v>
      </c>
    </row>
    <row r="862" spans="1:4">
      <c r="A862" s="1071">
        <v>861</v>
      </c>
      <c r="B862" t="s">
        <v>2424</v>
      </c>
      <c r="C862" t="s">
        <v>2462</v>
      </c>
      <c r="D862" t="s">
        <v>2463</v>
      </c>
    </row>
    <row r="863" spans="1:4">
      <c r="A863" s="1071">
        <v>862</v>
      </c>
      <c r="B863" t="s">
        <v>2424</v>
      </c>
      <c r="C863" t="s">
        <v>1703</v>
      </c>
      <c r="D863" t="s">
        <v>2464</v>
      </c>
    </row>
    <row r="864" spans="1:4">
      <c r="A864" s="1071">
        <v>863</v>
      </c>
      <c r="B864" t="s">
        <v>2465</v>
      </c>
      <c r="C864" t="s">
        <v>2467</v>
      </c>
      <c r="D864" t="s">
        <v>2468</v>
      </c>
    </row>
    <row r="865" spans="1:4">
      <c r="A865" s="1071">
        <v>864</v>
      </c>
      <c r="B865" t="s">
        <v>2465</v>
      </c>
      <c r="C865" t="s">
        <v>2469</v>
      </c>
      <c r="D865" t="s">
        <v>2470</v>
      </c>
    </row>
    <row r="866" spans="1:4">
      <c r="A866" s="1071">
        <v>865</v>
      </c>
      <c r="B866" t="s">
        <v>2465</v>
      </c>
      <c r="C866" t="s">
        <v>2471</v>
      </c>
      <c r="D866" t="s">
        <v>2472</v>
      </c>
    </row>
    <row r="867" spans="1:4">
      <c r="A867" s="1071">
        <v>866</v>
      </c>
      <c r="B867" t="s">
        <v>2465</v>
      </c>
      <c r="C867" t="s">
        <v>2473</v>
      </c>
      <c r="D867" t="s">
        <v>2474</v>
      </c>
    </row>
    <row r="868" spans="1:4">
      <c r="A868" s="1071">
        <v>867</v>
      </c>
      <c r="B868" t="s">
        <v>2465</v>
      </c>
      <c r="C868" t="s">
        <v>2475</v>
      </c>
      <c r="D868" t="s">
        <v>2476</v>
      </c>
    </row>
    <row r="869" spans="1:4">
      <c r="A869" s="1071">
        <v>868</v>
      </c>
      <c r="B869" t="s">
        <v>2465</v>
      </c>
      <c r="C869" t="s">
        <v>2477</v>
      </c>
      <c r="D869" t="s">
        <v>2478</v>
      </c>
    </row>
    <row r="870" spans="1:4">
      <c r="A870" s="1071">
        <v>869</v>
      </c>
      <c r="B870" t="s">
        <v>2465</v>
      </c>
      <c r="C870" t="s">
        <v>2479</v>
      </c>
      <c r="D870" t="s">
        <v>2480</v>
      </c>
    </row>
    <row r="871" spans="1:4">
      <c r="A871" s="1071">
        <v>870</v>
      </c>
      <c r="B871" t="s">
        <v>2465</v>
      </c>
      <c r="C871" t="s">
        <v>2481</v>
      </c>
      <c r="D871" t="s">
        <v>2482</v>
      </c>
    </row>
    <row r="872" spans="1:4">
      <c r="A872" s="1071">
        <v>871</v>
      </c>
      <c r="B872" t="s">
        <v>2465</v>
      </c>
      <c r="C872" t="s">
        <v>2483</v>
      </c>
      <c r="D872" t="s">
        <v>2484</v>
      </c>
    </row>
    <row r="873" spans="1:4">
      <c r="A873" s="1071">
        <v>872</v>
      </c>
      <c r="B873" t="s">
        <v>2465</v>
      </c>
      <c r="C873" t="s">
        <v>2485</v>
      </c>
      <c r="D873" t="s">
        <v>2486</v>
      </c>
    </row>
    <row r="874" spans="1:4">
      <c r="A874" s="1071">
        <v>873</v>
      </c>
      <c r="B874" t="s">
        <v>2465</v>
      </c>
      <c r="C874" t="s">
        <v>2487</v>
      </c>
      <c r="D874" t="s">
        <v>2488</v>
      </c>
    </row>
    <row r="875" spans="1:4">
      <c r="A875" s="1071">
        <v>874</v>
      </c>
      <c r="B875" t="s">
        <v>2465</v>
      </c>
      <c r="C875" t="s">
        <v>2489</v>
      </c>
      <c r="D875" t="s">
        <v>2490</v>
      </c>
    </row>
    <row r="876" spans="1:4">
      <c r="A876" s="1071">
        <v>875</v>
      </c>
      <c r="B876" t="s">
        <v>2465</v>
      </c>
      <c r="C876" t="s">
        <v>2491</v>
      </c>
      <c r="D876" t="s">
        <v>2492</v>
      </c>
    </row>
    <row r="877" spans="1:4">
      <c r="A877" s="1071">
        <v>876</v>
      </c>
      <c r="B877" t="s">
        <v>2465</v>
      </c>
      <c r="C877" t="s">
        <v>2493</v>
      </c>
      <c r="D877" t="s">
        <v>2494</v>
      </c>
    </row>
    <row r="878" spans="1:4">
      <c r="A878" s="1071">
        <v>877</v>
      </c>
      <c r="B878" t="s">
        <v>2465</v>
      </c>
      <c r="C878" t="s">
        <v>2495</v>
      </c>
      <c r="D878" t="s">
        <v>2496</v>
      </c>
    </row>
    <row r="879" spans="1:4">
      <c r="A879" s="1071">
        <v>878</v>
      </c>
      <c r="B879" t="s">
        <v>2465</v>
      </c>
      <c r="C879" t="s">
        <v>2497</v>
      </c>
      <c r="D879" t="s">
        <v>2498</v>
      </c>
    </row>
    <row r="880" spans="1:4">
      <c r="A880" s="1071">
        <v>879</v>
      </c>
      <c r="B880" t="s">
        <v>2465</v>
      </c>
      <c r="C880" t="s">
        <v>1112</v>
      </c>
      <c r="D880" t="s">
        <v>2499</v>
      </c>
    </row>
    <row r="881" spans="1:4">
      <c r="A881" s="1071">
        <v>880</v>
      </c>
      <c r="B881" t="s">
        <v>2465</v>
      </c>
      <c r="C881" t="s">
        <v>2500</v>
      </c>
      <c r="D881" t="s">
        <v>2501</v>
      </c>
    </row>
    <row r="882" spans="1:4">
      <c r="A882" s="1071">
        <v>881</v>
      </c>
      <c r="B882" t="s">
        <v>2465</v>
      </c>
      <c r="C882" t="s">
        <v>2502</v>
      </c>
      <c r="D882" t="s">
        <v>2503</v>
      </c>
    </row>
    <row r="883" spans="1:4">
      <c r="A883" s="1071">
        <v>882</v>
      </c>
      <c r="B883" t="s">
        <v>2465</v>
      </c>
      <c r="C883" t="s">
        <v>2504</v>
      </c>
      <c r="D883" t="s">
        <v>2505</v>
      </c>
    </row>
    <row r="884" spans="1:4">
      <c r="A884" s="1071">
        <v>883</v>
      </c>
      <c r="B884" t="s">
        <v>2465</v>
      </c>
      <c r="C884" t="s">
        <v>2506</v>
      </c>
      <c r="D884" t="s">
        <v>2507</v>
      </c>
    </row>
    <row r="885" spans="1:4">
      <c r="A885" s="1071">
        <v>884</v>
      </c>
      <c r="B885" t="s">
        <v>2465</v>
      </c>
      <c r="C885" t="s">
        <v>2465</v>
      </c>
      <c r="D885" t="s">
        <v>2466</v>
      </c>
    </row>
    <row r="886" spans="1:4">
      <c r="A886" s="1071">
        <v>885</v>
      </c>
      <c r="B886" t="s">
        <v>2465</v>
      </c>
      <c r="C886" t="s">
        <v>2508</v>
      </c>
      <c r="D886" t="s">
        <v>2509</v>
      </c>
    </row>
    <row r="887" spans="1:4">
      <c r="A887" s="1071">
        <v>886</v>
      </c>
      <c r="B887" t="s">
        <v>2465</v>
      </c>
      <c r="C887" t="s">
        <v>2510</v>
      </c>
      <c r="D887" t="s">
        <v>2511</v>
      </c>
    </row>
    <row r="888" spans="1:4">
      <c r="A888" s="1071">
        <v>887</v>
      </c>
      <c r="B888" t="s">
        <v>2512</v>
      </c>
      <c r="C888" t="s">
        <v>2514</v>
      </c>
      <c r="D888" t="s">
        <v>2515</v>
      </c>
    </row>
    <row r="889" spans="1:4">
      <c r="A889" s="1071">
        <v>888</v>
      </c>
      <c r="B889" t="s">
        <v>2512</v>
      </c>
      <c r="C889" t="s">
        <v>2516</v>
      </c>
      <c r="D889" t="s">
        <v>2517</v>
      </c>
    </row>
    <row r="890" spans="1:4">
      <c r="A890" s="1071">
        <v>889</v>
      </c>
      <c r="B890" t="s">
        <v>2512</v>
      </c>
      <c r="C890" t="s">
        <v>2518</v>
      </c>
      <c r="D890" t="s">
        <v>2519</v>
      </c>
    </row>
    <row r="891" spans="1:4">
      <c r="A891" s="1071">
        <v>890</v>
      </c>
      <c r="B891" t="s">
        <v>2512</v>
      </c>
      <c r="C891" t="s">
        <v>2520</v>
      </c>
      <c r="D891" t="s">
        <v>2521</v>
      </c>
    </row>
    <row r="892" spans="1:4">
      <c r="A892" s="1071">
        <v>891</v>
      </c>
      <c r="B892" t="s">
        <v>2512</v>
      </c>
      <c r="C892" t="s">
        <v>2522</v>
      </c>
      <c r="D892" t="s">
        <v>2523</v>
      </c>
    </row>
    <row r="893" spans="1:4">
      <c r="A893" s="1071">
        <v>892</v>
      </c>
      <c r="B893" t="s">
        <v>2512</v>
      </c>
      <c r="C893" t="s">
        <v>2524</v>
      </c>
      <c r="D893" t="s">
        <v>2525</v>
      </c>
    </row>
    <row r="894" spans="1:4">
      <c r="A894" s="1071">
        <v>893</v>
      </c>
      <c r="B894" t="s">
        <v>2512</v>
      </c>
      <c r="C894" t="s">
        <v>2526</v>
      </c>
      <c r="D894" t="s">
        <v>2527</v>
      </c>
    </row>
    <row r="895" spans="1:4">
      <c r="A895" s="1071">
        <v>894</v>
      </c>
      <c r="B895" t="s">
        <v>2512</v>
      </c>
      <c r="C895" t="s">
        <v>2528</v>
      </c>
      <c r="D895" t="s">
        <v>2529</v>
      </c>
    </row>
    <row r="896" spans="1:4">
      <c r="A896" s="1071">
        <v>895</v>
      </c>
      <c r="B896" t="s">
        <v>2512</v>
      </c>
      <c r="C896" t="s">
        <v>2530</v>
      </c>
      <c r="D896" t="s">
        <v>2531</v>
      </c>
    </row>
    <row r="897" spans="1:4">
      <c r="A897" s="1071">
        <v>896</v>
      </c>
      <c r="B897" t="s">
        <v>2512</v>
      </c>
      <c r="C897" t="s">
        <v>2532</v>
      </c>
      <c r="D897" t="s">
        <v>2533</v>
      </c>
    </row>
    <row r="898" spans="1:4">
      <c r="A898" s="1071">
        <v>897</v>
      </c>
      <c r="B898" t="s">
        <v>2512</v>
      </c>
      <c r="C898" t="s">
        <v>2512</v>
      </c>
      <c r="D898" t="s">
        <v>2513</v>
      </c>
    </row>
    <row r="899" spans="1:4">
      <c r="A899" s="1071">
        <v>898</v>
      </c>
      <c r="B899" t="s">
        <v>2512</v>
      </c>
      <c r="C899" t="s">
        <v>2534</v>
      </c>
      <c r="D899" t="s">
        <v>2535</v>
      </c>
    </row>
    <row r="900" spans="1:4">
      <c r="A900" s="1071">
        <v>899</v>
      </c>
      <c r="B900" t="s">
        <v>2512</v>
      </c>
      <c r="C900" t="s">
        <v>2536</v>
      </c>
      <c r="D900" t="s">
        <v>2537</v>
      </c>
    </row>
    <row r="901" spans="1:4">
      <c r="A901" s="1071">
        <v>900</v>
      </c>
      <c r="B901" t="s">
        <v>2512</v>
      </c>
      <c r="C901" t="s">
        <v>2538</v>
      </c>
      <c r="D901" t="s">
        <v>2539</v>
      </c>
    </row>
    <row r="902" spans="1:4">
      <c r="A902" s="1071">
        <v>901</v>
      </c>
      <c r="B902" t="s">
        <v>2540</v>
      </c>
      <c r="C902" t="s">
        <v>2542</v>
      </c>
      <c r="D902" t="s">
        <v>2543</v>
      </c>
    </row>
    <row r="903" spans="1:4">
      <c r="A903" s="1071">
        <v>902</v>
      </c>
      <c r="B903" t="s">
        <v>2540</v>
      </c>
      <c r="C903" t="s">
        <v>2544</v>
      </c>
      <c r="D903" t="s">
        <v>2545</v>
      </c>
    </row>
    <row r="904" spans="1:4">
      <c r="A904" s="1071">
        <v>903</v>
      </c>
      <c r="B904" t="s">
        <v>2540</v>
      </c>
      <c r="C904" t="s">
        <v>2546</v>
      </c>
      <c r="D904" t="s">
        <v>2547</v>
      </c>
    </row>
    <row r="905" spans="1:4">
      <c r="A905" s="1071">
        <v>904</v>
      </c>
      <c r="B905" t="s">
        <v>2540</v>
      </c>
      <c r="C905" t="s">
        <v>2548</v>
      </c>
      <c r="D905" t="s">
        <v>2549</v>
      </c>
    </row>
    <row r="906" spans="1:4">
      <c r="A906" s="1071">
        <v>905</v>
      </c>
      <c r="B906" t="s">
        <v>2540</v>
      </c>
      <c r="C906" t="s">
        <v>2550</v>
      </c>
      <c r="D906" t="s">
        <v>2551</v>
      </c>
    </row>
    <row r="907" spans="1:4">
      <c r="A907" s="1071">
        <v>906</v>
      </c>
      <c r="B907" t="s">
        <v>2540</v>
      </c>
      <c r="C907" t="s">
        <v>2552</v>
      </c>
      <c r="D907" t="s">
        <v>2553</v>
      </c>
    </row>
    <row r="908" spans="1:4">
      <c r="A908" s="1071">
        <v>907</v>
      </c>
      <c r="B908" t="s">
        <v>2540</v>
      </c>
      <c r="C908" t="s">
        <v>2554</v>
      </c>
      <c r="D908" t="s">
        <v>2555</v>
      </c>
    </row>
    <row r="909" spans="1:4">
      <c r="A909" s="1071">
        <v>908</v>
      </c>
      <c r="B909" t="s">
        <v>2540</v>
      </c>
      <c r="C909" t="s">
        <v>2556</v>
      </c>
      <c r="D909" t="s">
        <v>2557</v>
      </c>
    </row>
    <row r="910" spans="1:4">
      <c r="A910" s="1071">
        <v>909</v>
      </c>
      <c r="B910" t="s">
        <v>2540</v>
      </c>
      <c r="C910" t="s">
        <v>2558</v>
      </c>
      <c r="D910" t="s">
        <v>2559</v>
      </c>
    </row>
    <row r="911" spans="1:4">
      <c r="A911" s="1071">
        <v>910</v>
      </c>
      <c r="B911" t="s">
        <v>2540</v>
      </c>
      <c r="C911" t="s">
        <v>1530</v>
      </c>
      <c r="D911" t="s">
        <v>2560</v>
      </c>
    </row>
    <row r="912" spans="1:4">
      <c r="A912" s="1071">
        <v>911</v>
      </c>
      <c r="B912" t="s">
        <v>2540</v>
      </c>
      <c r="C912" t="s">
        <v>2561</v>
      </c>
      <c r="D912" t="s">
        <v>2562</v>
      </c>
    </row>
    <row r="913" spans="1:4">
      <c r="A913" s="1071">
        <v>912</v>
      </c>
      <c r="B913" t="s">
        <v>2540</v>
      </c>
      <c r="C913" t="s">
        <v>2563</v>
      </c>
      <c r="D913" t="s">
        <v>2564</v>
      </c>
    </row>
    <row r="914" spans="1:4">
      <c r="A914" s="1071">
        <v>913</v>
      </c>
      <c r="B914" t="s">
        <v>2540</v>
      </c>
      <c r="C914" t="s">
        <v>2565</v>
      </c>
      <c r="D914" t="s">
        <v>2566</v>
      </c>
    </row>
    <row r="915" spans="1:4">
      <c r="A915" s="1071">
        <v>914</v>
      </c>
      <c r="B915" t="s">
        <v>2540</v>
      </c>
      <c r="C915" t="s">
        <v>2567</v>
      </c>
      <c r="D915" t="s">
        <v>2568</v>
      </c>
    </row>
    <row r="916" spans="1:4">
      <c r="A916" s="1071">
        <v>915</v>
      </c>
      <c r="B916" t="s">
        <v>2540</v>
      </c>
      <c r="C916" t="s">
        <v>2569</v>
      </c>
      <c r="D916" t="s">
        <v>2570</v>
      </c>
    </row>
    <row r="917" spans="1:4">
      <c r="A917" s="1071">
        <v>916</v>
      </c>
      <c r="B917" t="s">
        <v>2540</v>
      </c>
      <c r="C917" t="s">
        <v>2571</v>
      </c>
      <c r="D917" t="s">
        <v>2572</v>
      </c>
    </row>
    <row r="918" spans="1:4">
      <c r="A918" s="1071">
        <v>917</v>
      </c>
      <c r="B918" t="s">
        <v>2540</v>
      </c>
      <c r="C918" t="s">
        <v>2540</v>
      </c>
      <c r="D918" t="s">
        <v>2541</v>
      </c>
    </row>
    <row r="919" spans="1:4">
      <c r="A919" s="1071">
        <v>918</v>
      </c>
      <c r="B919" t="s">
        <v>2540</v>
      </c>
      <c r="C919" t="s">
        <v>1170</v>
      </c>
      <c r="D919" t="s">
        <v>2573</v>
      </c>
    </row>
    <row r="920" spans="1:4">
      <c r="A920" s="1071">
        <v>919</v>
      </c>
      <c r="B920" t="s">
        <v>2540</v>
      </c>
      <c r="C920" t="s">
        <v>2574</v>
      </c>
      <c r="D920" t="s">
        <v>2575</v>
      </c>
    </row>
    <row r="921" spans="1:4">
      <c r="A921" s="1071">
        <v>920</v>
      </c>
      <c r="B921" t="s">
        <v>2576</v>
      </c>
      <c r="C921" t="s">
        <v>2578</v>
      </c>
      <c r="D921" t="s">
        <v>2579</v>
      </c>
    </row>
    <row r="922" spans="1:4">
      <c r="A922" s="1071">
        <v>921</v>
      </c>
      <c r="B922" t="s">
        <v>2576</v>
      </c>
      <c r="C922" t="s">
        <v>2580</v>
      </c>
      <c r="D922" t="s">
        <v>2581</v>
      </c>
    </row>
    <row r="923" spans="1:4">
      <c r="A923" s="1071">
        <v>922</v>
      </c>
      <c r="B923" t="s">
        <v>2576</v>
      </c>
      <c r="C923" t="s">
        <v>2582</v>
      </c>
      <c r="D923" t="s">
        <v>2583</v>
      </c>
    </row>
    <row r="924" spans="1:4">
      <c r="A924" s="1071">
        <v>923</v>
      </c>
      <c r="B924" t="s">
        <v>2576</v>
      </c>
      <c r="C924" t="s">
        <v>2584</v>
      </c>
      <c r="D924" t="s">
        <v>2585</v>
      </c>
    </row>
    <row r="925" spans="1:4">
      <c r="A925" s="1071">
        <v>924</v>
      </c>
      <c r="B925" t="s">
        <v>2576</v>
      </c>
      <c r="C925" t="s">
        <v>2586</v>
      </c>
      <c r="D925" t="s">
        <v>2587</v>
      </c>
    </row>
    <row r="926" spans="1:4">
      <c r="A926" s="1071">
        <v>925</v>
      </c>
      <c r="B926" t="s">
        <v>2576</v>
      </c>
      <c r="C926" t="s">
        <v>2588</v>
      </c>
      <c r="D926" t="s">
        <v>2589</v>
      </c>
    </row>
    <row r="927" spans="1:4">
      <c r="A927" s="1071">
        <v>926</v>
      </c>
      <c r="B927" t="s">
        <v>2576</v>
      </c>
      <c r="C927" t="s">
        <v>2590</v>
      </c>
      <c r="D927" t="s">
        <v>2591</v>
      </c>
    </row>
    <row r="928" spans="1:4">
      <c r="A928" s="1071">
        <v>927</v>
      </c>
      <c r="B928" t="s">
        <v>2576</v>
      </c>
      <c r="C928" t="s">
        <v>2592</v>
      </c>
      <c r="D928" t="s">
        <v>2593</v>
      </c>
    </row>
    <row r="929" spans="1:4">
      <c r="A929" s="1071">
        <v>928</v>
      </c>
      <c r="B929" t="s">
        <v>2576</v>
      </c>
      <c r="C929" t="s">
        <v>2594</v>
      </c>
      <c r="D929" t="s">
        <v>2595</v>
      </c>
    </row>
    <row r="930" spans="1:4">
      <c r="A930" s="1071">
        <v>929</v>
      </c>
      <c r="B930" t="s">
        <v>2576</v>
      </c>
      <c r="C930" t="s">
        <v>2596</v>
      </c>
      <c r="D930" t="s">
        <v>2597</v>
      </c>
    </row>
    <row r="931" spans="1:4">
      <c r="A931" s="1071">
        <v>930</v>
      </c>
      <c r="B931" t="s">
        <v>2576</v>
      </c>
      <c r="C931" t="s">
        <v>2598</v>
      </c>
      <c r="D931" t="s">
        <v>2599</v>
      </c>
    </row>
    <row r="932" spans="1:4">
      <c r="A932" s="1071">
        <v>931</v>
      </c>
      <c r="B932" t="s">
        <v>2576</v>
      </c>
      <c r="C932" t="s">
        <v>2600</v>
      </c>
      <c r="D932" t="s">
        <v>2601</v>
      </c>
    </row>
    <row r="933" spans="1:4">
      <c r="A933" s="1071">
        <v>932</v>
      </c>
      <c r="B933" t="s">
        <v>2576</v>
      </c>
      <c r="C933" t="s">
        <v>2602</v>
      </c>
      <c r="D933" t="s">
        <v>2603</v>
      </c>
    </row>
    <row r="934" spans="1:4">
      <c r="A934" s="1071">
        <v>933</v>
      </c>
      <c r="B934" t="s">
        <v>2576</v>
      </c>
      <c r="C934" t="s">
        <v>2604</v>
      </c>
      <c r="D934" t="s">
        <v>2605</v>
      </c>
    </row>
    <row r="935" spans="1:4">
      <c r="A935" s="1071">
        <v>934</v>
      </c>
      <c r="B935" t="s">
        <v>2576</v>
      </c>
      <c r="C935" t="s">
        <v>2606</v>
      </c>
      <c r="D935" t="s">
        <v>2607</v>
      </c>
    </row>
    <row r="936" spans="1:4">
      <c r="A936" s="1071">
        <v>935</v>
      </c>
      <c r="B936" t="s">
        <v>2576</v>
      </c>
      <c r="C936" t="s">
        <v>2608</v>
      </c>
      <c r="D936" t="s">
        <v>2609</v>
      </c>
    </row>
    <row r="937" spans="1:4">
      <c r="A937" s="1071">
        <v>936</v>
      </c>
      <c r="B937" t="s">
        <v>2576</v>
      </c>
      <c r="C937" t="s">
        <v>2610</v>
      </c>
      <c r="D937" t="s">
        <v>2611</v>
      </c>
    </row>
    <row r="938" spans="1:4">
      <c r="A938" s="1071">
        <v>937</v>
      </c>
      <c r="B938" t="s">
        <v>2576</v>
      </c>
      <c r="C938" t="s">
        <v>2612</v>
      </c>
      <c r="D938" t="s">
        <v>2613</v>
      </c>
    </row>
    <row r="939" spans="1:4">
      <c r="A939" s="1071">
        <v>938</v>
      </c>
      <c r="B939" t="s">
        <v>2576</v>
      </c>
      <c r="C939" t="s">
        <v>2614</v>
      </c>
      <c r="D939" t="s">
        <v>2615</v>
      </c>
    </row>
    <row r="940" spans="1:4">
      <c r="A940" s="1071">
        <v>939</v>
      </c>
      <c r="B940" t="s">
        <v>2576</v>
      </c>
      <c r="C940" t="s">
        <v>2616</v>
      </c>
      <c r="D940" t="s">
        <v>2617</v>
      </c>
    </row>
    <row r="941" spans="1:4">
      <c r="A941" s="1071">
        <v>940</v>
      </c>
      <c r="B941" t="s">
        <v>2576</v>
      </c>
      <c r="C941" t="s">
        <v>2618</v>
      </c>
      <c r="D941" t="s">
        <v>2619</v>
      </c>
    </row>
    <row r="942" spans="1:4">
      <c r="A942" s="1071">
        <v>941</v>
      </c>
      <c r="B942" t="s">
        <v>2576</v>
      </c>
      <c r="C942" t="s">
        <v>2576</v>
      </c>
      <c r="D942" t="s">
        <v>2577</v>
      </c>
    </row>
    <row r="943" spans="1:4">
      <c r="A943" s="1071">
        <v>942</v>
      </c>
      <c r="B943" t="s">
        <v>2576</v>
      </c>
      <c r="C943" t="s">
        <v>2620</v>
      </c>
      <c r="D943" t="s">
        <v>2621</v>
      </c>
    </row>
    <row r="944" spans="1:4">
      <c r="A944" s="1071">
        <v>943</v>
      </c>
      <c r="B944" t="s">
        <v>2576</v>
      </c>
      <c r="C944" t="s">
        <v>2622</v>
      </c>
      <c r="D944" t="s">
        <v>2623</v>
      </c>
    </row>
    <row r="945" spans="1:4">
      <c r="A945" s="1071">
        <v>944</v>
      </c>
      <c r="B945" t="s">
        <v>2576</v>
      </c>
      <c r="C945" t="s">
        <v>2624</v>
      </c>
      <c r="D945" t="s">
        <v>2625</v>
      </c>
    </row>
    <row r="946" spans="1:4">
      <c r="A946" s="1071">
        <v>945</v>
      </c>
      <c r="B946" t="s">
        <v>2626</v>
      </c>
      <c r="C946" t="s">
        <v>2628</v>
      </c>
      <c r="D946" t="s">
        <v>2629</v>
      </c>
    </row>
    <row r="947" spans="1:4">
      <c r="A947" s="1071">
        <v>946</v>
      </c>
      <c r="B947" t="s">
        <v>2626</v>
      </c>
      <c r="C947" t="s">
        <v>1310</v>
      </c>
      <c r="D947" t="s">
        <v>2630</v>
      </c>
    </row>
    <row r="948" spans="1:4">
      <c r="A948" s="1071">
        <v>947</v>
      </c>
      <c r="B948" t="s">
        <v>2626</v>
      </c>
      <c r="C948" t="s">
        <v>2631</v>
      </c>
      <c r="D948" t="s">
        <v>2632</v>
      </c>
    </row>
    <row r="949" spans="1:4">
      <c r="A949" s="1071">
        <v>948</v>
      </c>
      <c r="B949" t="s">
        <v>2626</v>
      </c>
      <c r="C949" t="s">
        <v>2633</v>
      </c>
      <c r="D949" t="s">
        <v>2634</v>
      </c>
    </row>
    <row r="950" spans="1:4">
      <c r="A950" s="1071">
        <v>949</v>
      </c>
      <c r="B950" t="s">
        <v>2626</v>
      </c>
      <c r="C950" t="s">
        <v>2635</v>
      </c>
      <c r="D950" t="s">
        <v>2636</v>
      </c>
    </row>
    <row r="951" spans="1:4">
      <c r="A951" s="1071">
        <v>950</v>
      </c>
      <c r="B951" t="s">
        <v>2626</v>
      </c>
      <c r="C951" t="s">
        <v>2637</v>
      </c>
      <c r="D951" t="s">
        <v>2638</v>
      </c>
    </row>
    <row r="952" spans="1:4">
      <c r="A952" s="1071">
        <v>951</v>
      </c>
      <c r="B952" t="s">
        <v>2626</v>
      </c>
      <c r="C952" t="s">
        <v>2639</v>
      </c>
      <c r="D952" t="s">
        <v>2640</v>
      </c>
    </row>
    <row r="953" spans="1:4">
      <c r="A953" s="1071">
        <v>952</v>
      </c>
      <c r="B953" t="s">
        <v>2626</v>
      </c>
      <c r="C953" t="s">
        <v>2641</v>
      </c>
      <c r="D953" t="s">
        <v>2642</v>
      </c>
    </row>
    <row r="954" spans="1:4">
      <c r="A954" s="1071">
        <v>953</v>
      </c>
      <c r="B954" t="s">
        <v>2626</v>
      </c>
      <c r="C954" t="s">
        <v>2643</v>
      </c>
      <c r="D954" t="s">
        <v>2644</v>
      </c>
    </row>
    <row r="955" spans="1:4">
      <c r="A955" s="1071">
        <v>954</v>
      </c>
      <c r="B955" t="s">
        <v>2626</v>
      </c>
      <c r="C955" t="s">
        <v>2626</v>
      </c>
      <c r="D955" t="s">
        <v>2627</v>
      </c>
    </row>
    <row r="956" spans="1:4">
      <c r="A956" s="1071">
        <v>955</v>
      </c>
      <c r="B956" t="s">
        <v>2626</v>
      </c>
      <c r="C956" t="s">
        <v>2645</v>
      </c>
      <c r="D956" t="s">
        <v>2646</v>
      </c>
    </row>
    <row r="957" spans="1:4">
      <c r="A957" s="1071">
        <v>956</v>
      </c>
      <c r="B957" t="s">
        <v>2626</v>
      </c>
      <c r="C957" t="s">
        <v>2647</v>
      </c>
      <c r="D957" t="s">
        <v>2648</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8" t="s">
        <v>470</v>
      </c>
      <c r="G2" s="1279"/>
      <c r="H2" s="1280"/>
      <c r="I2" s="609"/>
    </row>
    <row r="3" spans="1:14" ht="3" customHeight="1"/>
    <row r="4" spans="1:14" s="539" customFormat="1" ht="11.25">
      <c r="A4" s="559"/>
      <c r="B4" s="559"/>
      <c r="C4" s="559"/>
      <c r="D4" s="559"/>
      <c r="F4" s="1230" t="s">
        <v>445</v>
      </c>
      <c r="G4" s="1230"/>
      <c r="H4" s="1230"/>
      <c r="I4" s="1281" t="s">
        <v>446</v>
      </c>
      <c r="J4" s="559"/>
      <c r="K4" s="559"/>
      <c r="L4" s="559"/>
      <c r="M4" s="559"/>
      <c r="N4" s="559"/>
    </row>
    <row r="5" spans="1:14" s="539" customFormat="1" ht="11.25" customHeight="1">
      <c r="A5" s="559"/>
      <c r="B5" s="559"/>
      <c r="C5" s="559"/>
      <c r="D5" s="559"/>
      <c r="F5" s="575" t="s">
        <v>91</v>
      </c>
      <c r="G5" s="587" t="s">
        <v>448</v>
      </c>
      <c r="H5" s="574" t="s">
        <v>439</v>
      </c>
      <c r="I5" s="1281"/>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04.05.2022</v>
      </c>
      <c r="I7" s="550" t="s">
        <v>472</v>
      </c>
      <c r="J7" s="584"/>
      <c r="K7" s="559"/>
      <c r="L7" s="559"/>
      <c r="M7" s="559"/>
      <c r="N7" s="559"/>
    </row>
    <row r="8" spans="1:14" s="539" customFormat="1" ht="45">
      <c r="A8" s="1282">
        <v>1</v>
      </c>
      <c r="B8" s="559"/>
      <c r="C8" s="559"/>
      <c r="D8" s="559"/>
      <c r="F8" s="585" t="e">
        <f ca="1">"2." &amp;mergeValue(A8)</f>
        <v>#NAME?</v>
      </c>
      <c r="G8" s="601" t="s">
        <v>473</v>
      </c>
      <c r="H8" s="573"/>
      <c r="I8" s="550" t="s">
        <v>568</v>
      </c>
      <c r="J8" s="584"/>
      <c r="K8" s="559"/>
      <c r="L8" s="559"/>
      <c r="M8" s="559"/>
      <c r="N8" s="559"/>
    </row>
    <row r="9" spans="1:14" s="539" customFormat="1" ht="22.5">
      <c r="A9" s="1282"/>
      <c r="B9" s="559"/>
      <c r="C9" s="559"/>
      <c r="D9" s="559"/>
      <c r="F9" s="585" t="e">
        <f ca="1">"3." &amp;mergeValue(A9)</f>
        <v>#NAME?</v>
      </c>
      <c r="G9" s="601" t="s">
        <v>474</v>
      </c>
      <c r="H9" s="573"/>
      <c r="I9" s="550" t="s">
        <v>566</v>
      </c>
      <c r="J9" s="584"/>
      <c r="K9" s="559"/>
      <c r="L9" s="559"/>
      <c r="M9" s="559"/>
      <c r="N9" s="559"/>
    </row>
    <row r="10" spans="1:14" s="539" customFormat="1" ht="22.5">
      <c r="A10" s="1282"/>
      <c r="B10" s="559"/>
      <c r="C10" s="559"/>
      <c r="D10" s="559"/>
      <c r="F10" s="585" t="e">
        <f ca="1">"4."&amp;mergeValue(A10)</f>
        <v>#NAME?</v>
      </c>
      <c r="G10" s="601" t="s">
        <v>475</v>
      </c>
      <c r="H10" s="574" t="s">
        <v>449</v>
      </c>
      <c r="I10" s="550"/>
      <c r="J10" s="584"/>
      <c r="K10" s="559"/>
      <c r="L10" s="559"/>
      <c r="M10" s="559"/>
      <c r="N10" s="559"/>
    </row>
    <row r="11" spans="1:14" s="539" customFormat="1" ht="18.75">
      <c r="A11" s="1282"/>
      <c r="B11" s="1282">
        <v>1</v>
      </c>
      <c r="C11" s="592"/>
      <c r="D11" s="592"/>
      <c r="F11" s="585" t="e">
        <f ca="1">"4."&amp;mergeValue(A11) &amp;"."&amp;mergeValue(B11)</f>
        <v>#NAME?</v>
      </c>
      <c r="G11" s="580" t="s">
        <v>570</v>
      </c>
      <c r="H11" s="573" t="str">
        <f>IF(region_name="","",region_name)</f>
        <v>Республика Татарстан</v>
      </c>
      <c r="I11" s="550" t="s">
        <v>478</v>
      </c>
      <c r="J11" s="584"/>
      <c r="K11" s="559"/>
      <c r="L11" s="559"/>
      <c r="M11" s="559"/>
      <c r="N11" s="559"/>
    </row>
    <row r="12" spans="1:14" s="539" customFormat="1" ht="22.5">
      <c r="A12" s="1282"/>
      <c r="B12" s="1282"/>
      <c r="C12" s="1282">
        <v>1</v>
      </c>
      <c r="D12" s="592"/>
      <c r="F12" s="585" t="e">
        <f ca="1">"4."&amp;mergeValue(A12) &amp;"."&amp;mergeValue(B12)&amp;"."&amp;mergeValue(C12)</f>
        <v>#NAME?</v>
      </c>
      <c r="G12" s="591" t="s">
        <v>476</v>
      </c>
      <c r="H12" s="573"/>
      <c r="I12" s="550" t="s">
        <v>479</v>
      </c>
      <c r="J12" s="584"/>
      <c r="K12" s="559"/>
      <c r="L12" s="559"/>
      <c r="M12" s="559"/>
      <c r="N12" s="559"/>
    </row>
    <row r="13" spans="1:14" s="539" customFormat="1" ht="39" customHeight="1">
      <c r="A13" s="1282"/>
      <c r="B13" s="1282"/>
      <c r="C13" s="1282"/>
      <c r="D13" s="592">
        <v>1</v>
      </c>
      <c r="F13" s="585" t="e">
        <f ca="1">"4."&amp;mergeValue(A13) &amp;"."&amp;mergeValue(B13)&amp;"."&amp;mergeValue(C13)&amp;"."&amp;mergeValue(D13)</f>
        <v>#NAME?</v>
      </c>
      <c r="G13" s="602" t="s">
        <v>477</v>
      </c>
      <c r="H13" s="573"/>
      <c r="I13" s="1283" t="s">
        <v>569</v>
      </c>
      <c r="J13" s="584"/>
      <c r="K13" s="559"/>
      <c r="L13" s="559"/>
      <c r="M13" s="559"/>
      <c r="N13" s="559"/>
    </row>
    <row r="14" spans="1:14" s="539" customFormat="1" ht="18.75">
      <c r="A14" s="1282"/>
      <c r="B14" s="1282"/>
      <c r="C14" s="1282"/>
      <c r="D14" s="592"/>
      <c r="F14" s="588"/>
      <c r="G14" s="520" t="s">
        <v>4</v>
      </c>
      <c r="H14" s="593"/>
      <c r="I14" s="1283"/>
      <c r="J14" s="584"/>
      <c r="K14" s="559"/>
      <c r="L14" s="559"/>
      <c r="M14" s="559"/>
      <c r="N14" s="559"/>
    </row>
    <row r="15" spans="1:14" s="539" customFormat="1" ht="18.75">
      <c r="A15" s="1282"/>
      <c r="B15" s="1282"/>
      <c r="C15" s="592"/>
      <c r="D15" s="592"/>
      <c r="F15" s="603"/>
      <c r="G15" s="546" t="s">
        <v>401</v>
      </c>
      <c r="H15" s="604"/>
      <c r="I15" s="605"/>
      <c r="J15" s="584"/>
      <c r="K15" s="559"/>
      <c r="L15" s="559"/>
      <c r="M15" s="559"/>
      <c r="N15" s="559"/>
    </row>
    <row r="16" spans="1:14" s="539" customFormat="1" ht="18.75">
      <c r="A16" s="1282"/>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7" t="s">
        <v>571</v>
      </c>
      <c r="H19" s="1277"/>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11" t="s">
        <v>717</v>
      </c>
      <c r="M5" s="1311"/>
      <c r="N5" s="1311"/>
      <c r="O5" s="1311"/>
      <c r="P5" s="1311"/>
      <c r="Q5" s="1311"/>
      <c r="R5" s="1311"/>
      <c r="S5" s="1311"/>
      <c r="T5" s="1311"/>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7"/>
      <c r="P7" s="1287"/>
      <c r="Q7" s="1287"/>
      <c r="R7" s="1287"/>
      <c r="S7" s="1287"/>
      <c r="T7" s="1287"/>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8" t="str">
        <f>IF(datePr_ch="",IF(datePr="","",datePr),datePr_ch)</f>
        <v>28.04.2022</v>
      </c>
      <c r="P8" s="1288"/>
      <c r="Q8" s="1288"/>
      <c r="R8" s="1288"/>
      <c r="S8" s="1288"/>
      <c r="T8" s="1288"/>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8" t="str">
        <f>IF(numberPr_ch="",IF(numberPr="","",numberPr),numberPr_ch)</f>
        <v>1-04-515</v>
      </c>
      <c r="P9" s="1288"/>
      <c r="Q9" s="1288"/>
      <c r="R9" s="1288"/>
      <c r="S9" s="1288"/>
      <c r="T9" s="1288"/>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7"/>
      <c r="P10" s="1287"/>
      <c r="Q10" s="1287"/>
      <c r="R10" s="1287"/>
      <c r="S10" s="1287"/>
      <c r="T10" s="1287"/>
      <c r="U10" s="780"/>
      <c r="V10" s="780"/>
      <c r="X10" s="1121"/>
      <c r="Y10" s="1121"/>
      <c r="Z10" s="1121"/>
      <c r="AA10" s="1121"/>
      <c r="AB10" s="1121"/>
    </row>
    <row r="11" spans="1:28" s="539" customFormat="1" ht="11.25" hidden="1">
      <c r="A11" s="559"/>
      <c r="B11" s="559"/>
      <c r="C11" s="559"/>
      <c r="D11" s="559"/>
      <c r="E11" s="559"/>
      <c r="F11" s="559"/>
      <c r="G11" s="559"/>
      <c r="H11" s="559"/>
      <c r="L11" s="1312"/>
      <c r="M11" s="1312"/>
      <c r="N11" s="536"/>
      <c r="O11" s="551"/>
      <c r="P11" s="551"/>
      <c r="Q11" s="551"/>
      <c r="R11" s="551"/>
      <c r="S11" s="551"/>
      <c r="T11" s="551"/>
      <c r="U11" s="557" t="s">
        <v>371</v>
      </c>
      <c r="X11" s="559"/>
      <c r="Y11" s="559"/>
      <c r="Z11" s="559"/>
      <c r="AA11" s="559"/>
      <c r="AB11" s="559"/>
    </row>
    <row r="12" spans="1:28">
      <c r="J12" s="499"/>
      <c r="K12" s="499"/>
      <c r="L12" s="494"/>
      <c r="M12" s="494"/>
      <c r="N12" s="472"/>
      <c r="O12" s="1289"/>
      <c r="P12" s="1289"/>
      <c r="Q12" s="1289"/>
      <c r="R12" s="1289"/>
      <c r="S12" s="1289"/>
      <c r="T12" s="1289"/>
      <c r="U12" s="1289"/>
    </row>
    <row r="13" spans="1:28">
      <c r="J13" s="499"/>
      <c r="K13" s="499"/>
      <c r="L13" s="1230" t="s">
        <v>445</v>
      </c>
      <c r="M13" s="1230"/>
      <c r="N13" s="1230"/>
      <c r="O13" s="1230"/>
      <c r="P13" s="1230"/>
      <c r="Q13" s="1230"/>
      <c r="R13" s="1230"/>
      <c r="S13" s="1230"/>
      <c r="T13" s="1230"/>
      <c r="U13" s="1230"/>
      <c r="V13" s="1230"/>
      <c r="W13" s="1230" t="s">
        <v>446</v>
      </c>
    </row>
    <row r="14" spans="1:28" ht="14.25" customHeight="1">
      <c r="J14" s="499"/>
      <c r="K14" s="499"/>
      <c r="L14" s="1295" t="s">
        <v>91</v>
      </c>
      <c r="M14" s="1295" t="s">
        <v>602</v>
      </c>
      <c r="N14" s="630"/>
      <c r="O14" s="1296" t="s">
        <v>604</v>
      </c>
      <c r="P14" s="1297"/>
      <c r="Q14" s="1297"/>
      <c r="R14" s="1297"/>
      <c r="S14" s="1297"/>
      <c r="T14" s="1298"/>
      <c r="U14" s="1306" t="s">
        <v>339</v>
      </c>
      <c r="V14" s="1292" t="s">
        <v>274</v>
      </c>
      <c r="W14" s="1230"/>
    </row>
    <row r="15" spans="1:28" ht="14.25" customHeight="1">
      <c r="J15" s="499"/>
      <c r="K15" s="499"/>
      <c r="L15" s="1295"/>
      <c r="M15" s="1295"/>
      <c r="N15" s="631"/>
      <c r="O15" s="1301" t="s">
        <v>578</v>
      </c>
      <c r="P15" s="1299" t="s">
        <v>270</v>
      </c>
      <c r="Q15" s="1300"/>
      <c r="R15" s="1303" t="s">
        <v>615</v>
      </c>
      <c r="S15" s="1304"/>
      <c r="T15" s="1305"/>
      <c r="U15" s="1307"/>
      <c r="V15" s="1293"/>
      <c r="W15" s="1230"/>
    </row>
    <row r="16" spans="1:28" ht="33.75" customHeight="1">
      <c r="J16" s="499"/>
      <c r="K16" s="499"/>
      <c r="L16" s="1295"/>
      <c r="M16" s="1295"/>
      <c r="N16" s="632"/>
      <c r="O16" s="1302"/>
      <c r="P16" s="505" t="s">
        <v>579</v>
      </c>
      <c r="Q16" s="505" t="s">
        <v>6</v>
      </c>
      <c r="R16" s="506" t="s">
        <v>273</v>
      </c>
      <c r="S16" s="1290" t="s">
        <v>272</v>
      </c>
      <c r="T16" s="1291"/>
      <c r="U16" s="1308"/>
      <c r="V16" s="1294"/>
      <c r="W16" s="1230"/>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3">
        <f ca="1">OFFSET(S17,0,-1)+1</f>
        <v>7</v>
      </c>
      <c r="T17" s="1313"/>
      <c r="U17" s="617">
        <f ca="1">OFFSET(U17,0,-2)+1</f>
        <v>8</v>
      </c>
      <c r="V17" s="618">
        <f ca="1">OFFSET(V17,0,-1)</f>
        <v>8</v>
      </c>
      <c r="W17" s="617">
        <f ca="1">OFFSET(W17,0,-1)+1</f>
        <v>9</v>
      </c>
    </row>
    <row r="18" spans="1:28" ht="22.5">
      <c r="A18" s="1314">
        <v>1</v>
      </c>
      <c r="B18" s="795"/>
      <c r="C18" s="795"/>
      <c r="D18" s="795"/>
      <c r="E18" s="796"/>
      <c r="F18" s="797"/>
      <c r="G18" s="797"/>
      <c r="H18" s="797"/>
      <c r="I18" s="798"/>
      <c r="J18" s="793"/>
      <c r="K18" s="800"/>
      <c r="L18" s="562" t="e">
        <f ca="1">mergeValue(A18)</f>
        <v>#NAME?</v>
      </c>
      <c r="M18" s="610" t="s">
        <v>19</v>
      </c>
      <c r="N18" s="615"/>
      <c r="O18" s="1315"/>
      <c r="P18" s="1315"/>
      <c r="Q18" s="1315"/>
      <c r="R18" s="1315"/>
      <c r="S18" s="1315"/>
      <c r="T18" s="1315"/>
      <c r="U18" s="1315"/>
      <c r="V18" s="1315"/>
      <c r="W18" s="599" t="s">
        <v>718</v>
      </c>
      <c r="Y18" s="558"/>
      <c r="Z18" s="558" t="str">
        <f t="shared" ref="Z18:Z31" si="0">IF(M18="","",M18 )</f>
        <v>Наименование тарифа</v>
      </c>
      <c r="AA18" s="558"/>
      <c r="AB18" s="558"/>
    </row>
    <row r="19" spans="1:28" ht="22.5">
      <c r="A19" s="1314"/>
      <c r="B19" s="1314">
        <v>1</v>
      </c>
      <c r="C19" s="795"/>
      <c r="D19" s="795"/>
      <c r="E19" s="797"/>
      <c r="F19" s="797"/>
      <c r="G19" s="797"/>
      <c r="H19" s="797"/>
      <c r="I19" s="792"/>
      <c r="J19" s="791"/>
      <c r="K19" s="794"/>
      <c r="L19" s="562" t="e">
        <f ca="1">mergeValue(A19) &amp;"."&amp; mergeValue(B19)</f>
        <v>#NAME?</v>
      </c>
      <c r="M19" s="516" t="s">
        <v>15</v>
      </c>
      <c r="N19" s="615"/>
      <c r="O19" s="1315"/>
      <c r="P19" s="1315"/>
      <c r="Q19" s="1315"/>
      <c r="R19" s="1315"/>
      <c r="S19" s="1315"/>
      <c r="T19" s="1315"/>
      <c r="U19" s="1315"/>
      <c r="V19" s="1315"/>
      <c r="W19" s="599" t="s">
        <v>459</v>
      </c>
      <c r="Y19" s="558"/>
      <c r="Z19" s="558" t="str">
        <f t="shared" si="0"/>
        <v>Территория действия тарифа</v>
      </c>
      <c r="AA19" s="558"/>
      <c r="AB19" s="558"/>
    </row>
    <row r="20" spans="1:28" ht="22.5">
      <c r="A20" s="1314"/>
      <c r="B20" s="1314"/>
      <c r="C20" s="1314">
        <v>1</v>
      </c>
      <c r="D20" s="795"/>
      <c r="E20" s="797"/>
      <c r="F20" s="797"/>
      <c r="G20" s="797"/>
      <c r="H20" s="797"/>
      <c r="I20" s="799"/>
      <c r="J20" s="791"/>
      <c r="K20" s="794"/>
      <c r="L20" s="562" t="e">
        <f ca="1">mergeValue(A20) &amp;"."&amp; mergeValue(B20)&amp;"."&amp; mergeValue(C20)</f>
        <v>#NAME?</v>
      </c>
      <c r="M20" s="517" t="s">
        <v>7</v>
      </c>
      <c r="N20" s="615"/>
      <c r="O20" s="1315"/>
      <c r="P20" s="1315"/>
      <c r="Q20" s="1315"/>
      <c r="R20" s="1315"/>
      <c r="S20" s="1315"/>
      <c r="T20" s="1315"/>
      <c r="U20" s="1315"/>
      <c r="V20" s="1315"/>
      <c r="W20" s="599" t="s">
        <v>600</v>
      </c>
      <c r="Y20" s="558"/>
      <c r="Z20" s="558" t="str">
        <f t="shared" si="0"/>
        <v xml:space="preserve">Наименование системы теплоснабжения </v>
      </c>
      <c r="AA20" s="558"/>
      <c r="AB20" s="558"/>
    </row>
    <row r="21" spans="1:28" ht="22.5">
      <c r="A21" s="1314"/>
      <c r="B21" s="1314"/>
      <c r="C21" s="1314"/>
      <c r="D21" s="1314">
        <v>1</v>
      </c>
      <c r="E21" s="797"/>
      <c r="F21" s="797"/>
      <c r="G21" s="797"/>
      <c r="H21" s="797"/>
      <c r="I21" s="799"/>
      <c r="J21" s="791"/>
      <c r="K21" s="794"/>
      <c r="L21" s="562" t="e">
        <f ca="1">mergeValue(A21) &amp;"."&amp; mergeValue(B21)&amp;"."&amp; mergeValue(C21)&amp;"."&amp; mergeValue(D21)</f>
        <v>#NAME?</v>
      </c>
      <c r="M21" s="518" t="s">
        <v>21</v>
      </c>
      <c r="N21" s="615"/>
      <c r="O21" s="1315"/>
      <c r="P21" s="1315"/>
      <c r="Q21" s="1315"/>
      <c r="R21" s="1315"/>
      <c r="S21" s="1315"/>
      <c r="T21" s="1315"/>
      <c r="U21" s="1315"/>
      <c r="V21" s="1315"/>
      <c r="W21" s="599" t="s">
        <v>601</v>
      </c>
      <c r="Y21" s="558"/>
      <c r="Z21" s="558" t="str">
        <f t="shared" si="0"/>
        <v xml:space="preserve">Источник тепловой энергии  </v>
      </c>
      <c r="AA21" s="558"/>
      <c r="AB21" s="558"/>
    </row>
    <row r="22" spans="1:28" ht="78.75">
      <c r="A22" s="1314"/>
      <c r="B22" s="1314"/>
      <c r="C22" s="1314"/>
      <c r="D22" s="1314"/>
      <c r="E22" s="1314">
        <v>1</v>
      </c>
      <c r="F22" s="797"/>
      <c r="G22" s="797"/>
      <c r="H22" s="795">
        <v>1</v>
      </c>
      <c r="I22" s="1314">
        <v>1</v>
      </c>
      <c r="J22" s="797"/>
      <c r="K22" s="802"/>
      <c r="L22" s="562" t="e">
        <f ca="1">mergeValue(A22) &amp;"."&amp; mergeValue(B22)&amp;"."&amp; mergeValue(C22)&amp;"."&amp; mergeValue(D22)&amp;"."&amp; mergeValue(E22)</f>
        <v>#NAME?</v>
      </c>
      <c r="M22" s="524" t="s">
        <v>8</v>
      </c>
      <c r="N22" s="615"/>
      <c r="O22" s="1316"/>
      <c r="P22" s="1316"/>
      <c r="Q22" s="1316"/>
      <c r="R22" s="1316"/>
      <c r="S22" s="1316"/>
      <c r="T22" s="1316"/>
      <c r="U22" s="1316"/>
      <c r="V22" s="1316"/>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14"/>
      <c r="B23" s="1314"/>
      <c r="C23" s="1314"/>
      <c r="D23" s="1314"/>
      <c r="E23" s="1314"/>
      <c r="F23" s="1314">
        <v>1</v>
      </c>
      <c r="G23" s="795"/>
      <c r="H23" s="795"/>
      <c r="I23" s="1314"/>
      <c r="J23" s="1314">
        <v>1</v>
      </c>
      <c r="K23" s="803"/>
      <c r="L23" s="562" t="e">
        <f ca="1">mergeValue(A23) &amp;"."&amp; mergeValue(B23)&amp;"."&amp; mergeValue(C23)&amp;"."&amp; mergeValue(D23)&amp;"."&amp; mergeValue(E23)&amp;"."&amp; mergeValue(F23)</f>
        <v>#NAME?</v>
      </c>
      <c r="M23" s="525" t="s">
        <v>9</v>
      </c>
      <c r="N23" s="615"/>
      <c r="O23" s="1317"/>
      <c r="P23" s="1318"/>
      <c r="Q23" s="1318"/>
      <c r="R23" s="1318"/>
      <c r="S23" s="1318"/>
      <c r="T23" s="1318"/>
      <c r="U23" s="1318"/>
      <c r="V23" s="1319"/>
      <c r="W23" s="599" t="s">
        <v>720</v>
      </c>
      <c r="Y23" s="558"/>
      <c r="Z23" s="558" t="str">
        <f t="shared" si="0"/>
        <v>Группа потребителей</v>
      </c>
      <c r="AA23" s="558"/>
      <c r="AB23" s="558"/>
    </row>
    <row r="24" spans="1:28" ht="122.1" customHeight="1">
      <c r="A24" s="1314"/>
      <c r="B24" s="1314"/>
      <c r="C24" s="1314"/>
      <c r="D24" s="1314"/>
      <c r="E24" s="1314"/>
      <c r="F24" s="1314"/>
      <c r="G24" s="795">
        <v>1</v>
      </c>
      <c r="H24" s="795"/>
      <c r="I24" s="1314"/>
      <c r="J24" s="1314"/>
      <c r="K24" s="803">
        <v>1</v>
      </c>
      <c r="L24" s="562" t="e">
        <f ca="1">mergeValue(A24) &amp;"."&amp; mergeValue(B24)&amp;"."&amp; mergeValue(C24)&amp;"."&amp; mergeValue(D24)&amp;"."&amp; mergeValue(E24)&amp;"."&amp; mergeValue(F24)&amp;"."&amp; mergeValue(G24)</f>
        <v>#NAME?</v>
      </c>
      <c r="M24" s="1088"/>
      <c r="N24" s="615"/>
      <c r="O24" s="532"/>
      <c r="P24" s="532"/>
      <c r="Q24" s="1040"/>
      <c r="R24" s="1320"/>
      <c r="S24" s="1310" t="s">
        <v>83</v>
      </c>
      <c r="T24" s="1309"/>
      <c r="U24" s="1310" t="s">
        <v>84</v>
      </c>
      <c r="V24" s="532"/>
      <c r="W24" s="1284" t="s">
        <v>721</v>
      </c>
      <c r="X24" s="554" t="e">
        <f ca="1">strCheckDate(O25:V25)</f>
        <v>#NAME?</v>
      </c>
      <c r="Y24" s="558"/>
      <c r="Z24" s="558" t="str">
        <f t="shared" si="0"/>
        <v/>
      </c>
      <c r="AA24" s="558"/>
      <c r="AB24" s="558"/>
    </row>
    <row r="25" spans="1:28" ht="11.25" hidden="1">
      <c r="A25" s="1314"/>
      <c r="B25" s="1314"/>
      <c r="C25" s="1314"/>
      <c r="D25" s="1314"/>
      <c r="E25" s="1314"/>
      <c r="F25" s="1314"/>
      <c r="G25" s="795"/>
      <c r="H25" s="795"/>
      <c r="I25" s="1314"/>
      <c r="J25" s="1314"/>
      <c r="K25" s="803"/>
      <c r="L25" s="569"/>
      <c r="M25" s="615"/>
      <c r="N25" s="615"/>
      <c r="O25" s="532"/>
      <c r="P25" s="532"/>
      <c r="Q25" s="553" t="str">
        <f>R24 &amp; "-" &amp; T24</f>
        <v>-</v>
      </c>
      <c r="R25" s="1309"/>
      <c r="S25" s="1310"/>
      <c r="T25" s="1309"/>
      <c r="U25" s="1310"/>
      <c r="V25" s="532"/>
      <c r="W25" s="1285"/>
      <c r="Y25" s="558"/>
      <c r="Z25" s="558" t="str">
        <f t="shared" si="0"/>
        <v/>
      </c>
      <c r="AA25" s="558"/>
      <c r="AB25" s="558"/>
    </row>
    <row r="26" spans="1:28" ht="15" customHeight="1">
      <c r="A26" s="1314"/>
      <c r="B26" s="1314"/>
      <c r="C26" s="1314"/>
      <c r="D26" s="1314"/>
      <c r="E26" s="1314"/>
      <c r="F26" s="1314"/>
      <c r="G26" s="797"/>
      <c r="H26" s="795"/>
      <c r="I26" s="1314"/>
      <c r="J26" s="1314"/>
      <c r="K26" s="802"/>
      <c r="L26" s="508"/>
      <c r="M26" s="527" t="s">
        <v>24</v>
      </c>
      <c r="N26" s="534"/>
      <c r="O26" s="534"/>
      <c r="P26" s="534"/>
      <c r="Q26" s="534"/>
      <c r="R26" s="534"/>
      <c r="S26" s="534"/>
      <c r="T26" s="534"/>
      <c r="U26" s="534"/>
      <c r="V26" s="530"/>
      <c r="W26" s="1286"/>
      <c r="Y26" s="558"/>
      <c r="Z26" s="558" t="str">
        <f t="shared" si="0"/>
        <v>Добавить вид теплоносителя (параметры теплоносителя)</v>
      </c>
      <c r="AA26" s="558"/>
      <c r="AB26" s="558"/>
    </row>
    <row r="27" spans="1:28" ht="15" customHeight="1">
      <c r="A27" s="1314"/>
      <c r="B27" s="1314"/>
      <c r="C27" s="1314"/>
      <c r="D27" s="1314"/>
      <c r="E27" s="1314"/>
      <c r="F27" s="797"/>
      <c r="G27" s="797"/>
      <c r="H27" s="795"/>
      <c r="I27" s="1314"/>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4"/>
      <c r="B28" s="1314"/>
      <c r="C28" s="1314"/>
      <c r="D28" s="1314"/>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4"/>
      <c r="B29" s="1314"/>
      <c r="C29" s="1314"/>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4"/>
      <c r="B30" s="1314"/>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4"/>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8" t="s">
        <v>470</v>
      </c>
      <c r="G2" s="1279"/>
      <c r="H2" s="1280"/>
      <c r="I2" s="407"/>
    </row>
    <row r="3" spans="1:20" ht="3" customHeight="1"/>
    <row r="4" spans="1:20" s="182" customFormat="1" ht="11.25">
      <c r="A4" s="206"/>
      <c r="B4" s="206"/>
      <c r="C4" s="206"/>
      <c r="D4" s="206"/>
      <c r="F4" s="1230" t="s">
        <v>445</v>
      </c>
      <c r="G4" s="1230"/>
      <c r="H4" s="1230"/>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82">
        <v>1</v>
      </c>
      <c r="B8" s="206"/>
      <c r="C8" s="206"/>
      <c r="D8" s="206"/>
      <c r="F8" s="313" t="e">
        <f ca="1">"2." &amp;mergeValue(A8)</f>
        <v>#NAME?</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e">
        <f ca="1">"3." &amp;mergeValue(A9)</f>
        <v>#NAME?</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e">
        <f ca="1">"4."&amp;mergeValue(A10)</f>
        <v>#NAME?</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e">
        <f ca="1">"4."&amp;mergeValue(A11) &amp;"."&amp;mergeValue(B11)</f>
        <v>#NAME?</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2"/>
      <c r="B12" s="1282"/>
      <c r="C12" s="1282">
        <v>1</v>
      </c>
      <c r="D12" s="321"/>
      <c r="F12" s="313" t="e">
        <f ca="1">"4."&amp;mergeValue(A12) &amp;"."&amp;mergeValue(B12)&amp;"."&amp;mergeValue(C12)</f>
        <v>#NAME?</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e">
        <f ca="1">"4."&amp;mergeValue(A13) &amp;"."&amp;mergeValue(B13)&amp;"."&amp;mergeValue(C13)&amp;"."&amp;mergeValue(D13)</f>
        <v>#NAME?</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1</cp:lastModifiedBy>
  <cp:lastPrinted>2013-08-29T08:11:20Z</cp:lastPrinted>
  <dcterms:created xsi:type="dcterms:W3CDTF">2004-05-21T07:18:45Z</dcterms:created>
  <dcterms:modified xsi:type="dcterms:W3CDTF">2022-05-12T08:23:49Z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